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autoCompressPictures="0"/>
  <mc:AlternateContent xmlns:mc="http://schemas.openxmlformats.org/markup-compatibility/2006">
    <mc:Choice Requires="x15">
      <x15ac:absPath xmlns:x15ac="http://schemas.microsoft.com/office/spreadsheetml/2010/11/ac" url="C:\Users\mpolansky\Downloads\"/>
    </mc:Choice>
  </mc:AlternateContent>
  <xr:revisionPtr revIDLastSave="0" documentId="8_{17C921DC-4CE5-4694-AEAD-DABE52911DFA}"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0370" yWindow="-120" windowWidth="29040" windowHeight="15840" tabRatio="789" firstSheet="4" activeTab="5"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Look-up'!$A$4:$I$436</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s="1"/>
  <c r="C2501" i="5"/>
  <c r="C2502" i="5"/>
  <c r="C2503" i="5"/>
  <c r="V2503" i="5"/>
  <c r="H2503" i="5" s="1"/>
  <c r="B2500" i="5"/>
  <c r="B2501" i="5"/>
  <c r="S2501" i="5" s="1"/>
  <c r="B2502" i="5"/>
  <c r="T2502" i="5" s="1"/>
  <c r="B2503" i="5"/>
  <c r="S2503" i="5" s="1"/>
  <c r="T2503" i="5"/>
  <c r="R2503" i="5"/>
  <c r="C2499" i="5"/>
  <c r="V2499" i="5" s="1"/>
  <c r="J2503" i="5"/>
  <c r="F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V12" i="5" s="1"/>
  <c r="B12" i="5"/>
  <c r="S12" i="5" s="1"/>
  <c r="C11" i="5"/>
  <c r="V11" i="5" s="1"/>
  <c r="B11" i="5"/>
  <c r="T11" i="5" s="1"/>
  <c r="AB10" i="5"/>
  <c r="AB9" i="5"/>
  <c r="V9" i="5"/>
  <c r="R9" i="5" s="1"/>
  <c r="AB7" i="5"/>
  <c r="G7"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H112" i="6" s="1"/>
  <c r="D112" i="6" s="1"/>
  <c r="B30" i="4"/>
  <c r="G7" i="6"/>
  <c r="B111" i="6"/>
  <c r="G111" i="6" s="1"/>
  <c r="B110" i="6"/>
  <c r="G110" i="6" s="1"/>
  <c r="B109" i="6"/>
  <c r="B108" i="6"/>
  <c r="B107" i="6"/>
  <c r="B106" i="6"/>
  <c r="B105" i="6"/>
  <c r="B104" i="6"/>
  <c r="B103" i="6"/>
  <c r="B102" i="6"/>
  <c r="B101" i="6"/>
  <c r="B100" i="6"/>
  <c r="B99" i="6"/>
  <c r="B98" i="6"/>
  <c r="B96" i="6"/>
  <c r="B95" i="6"/>
  <c r="B94" i="6"/>
  <c r="G94" i="6" s="1"/>
  <c r="B92" i="6"/>
  <c r="B91" i="6"/>
  <c r="B90" i="6"/>
  <c r="B89" i="6"/>
  <c r="B88" i="6"/>
  <c r="B87" i="6"/>
  <c r="B86" i="6"/>
  <c r="B85" i="6"/>
  <c r="B84" i="6"/>
  <c r="B83" i="6"/>
  <c r="B81" i="6"/>
  <c r="B80" i="6"/>
  <c r="B79" i="6"/>
  <c r="B78" i="6"/>
  <c r="B77" i="6"/>
  <c r="B76" i="6"/>
  <c r="B75" i="6"/>
  <c r="B74" i="6"/>
  <c r="B73" i="6"/>
  <c r="B72" i="6"/>
  <c r="B70" i="6"/>
  <c r="B69" i="6"/>
  <c r="B68" i="6"/>
  <c r="B67" i="6"/>
  <c r="B66" i="6"/>
  <c r="G66" i="6" s="1"/>
  <c r="B65" i="6"/>
  <c r="B64" i="6"/>
  <c r="B63" i="6"/>
  <c r="B62" i="6"/>
  <c r="G62" i="6" s="1"/>
  <c r="B61" i="6"/>
  <c r="B59" i="6"/>
  <c r="B58" i="6"/>
  <c r="B57" i="6"/>
  <c r="B56" i="6"/>
  <c r="B55" i="6"/>
  <c r="B54" i="6"/>
  <c r="B53" i="6"/>
  <c r="B52" i="6"/>
  <c r="B51" i="6"/>
  <c r="G51" i="6" s="1"/>
  <c r="B50" i="6"/>
  <c r="B48" i="6"/>
  <c r="B47" i="6"/>
  <c r="B46" i="6"/>
  <c r="B45" i="6"/>
  <c r="B44" i="6"/>
  <c r="B43" i="6"/>
  <c r="B42" i="6"/>
  <c r="B41" i="6"/>
  <c r="B40" i="6"/>
  <c r="G40" i="6" s="1"/>
  <c r="B39" i="6"/>
  <c r="B37" i="6"/>
  <c r="B36" i="6"/>
  <c r="B35" i="6"/>
  <c r="B34" i="6"/>
  <c r="B33" i="6"/>
  <c r="B32" i="6"/>
  <c r="B31" i="6"/>
  <c r="B30" i="6"/>
  <c r="B29" i="6"/>
  <c r="B28" i="6"/>
  <c r="B26" i="6"/>
  <c r="B25" i="6"/>
  <c r="B24" i="6"/>
  <c r="B23" i="6"/>
  <c r="B22" i="6"/>
  <c r="G22" i="6" s="1"/>
  <c r="H22" i="6" s="1"/>
  <c r="D22" i="6" s="1"/>
  <c r="B21" i="6"/>
  <c r="B20" i="6"/>
  <c r="B19" i="6"/>
  <c r="B18" i="6"/>
  <c r="B17" i="6"/>
  <c r="B15" i="6"/>
  <c r="G15" i="6" s="1"/>
  <c r="H15" i="6" s="1"/>
  <c r="D15" i="6" s="1"/>
  <c r="B13" i="6"/>
  <c r="B12" i="6"/>
  <c r="B11" i="6"/>
  <c r="B10" i="6"/>
  <c r="B9" i="6"/>
  <c r="B6" i="6"/>
  <c r="B4" i="6"/>
  <c r="O30" i="4"/>
  <c r="P54" i="4"/>
  <c r="B135" i="4" s="1"/>
  <c r="A110" i="6" s="1"/>
  <c r="B117" i="4"/>
  <c r="A95" i="6" s="1"/>
  <c r="B114" i="4"/>
  <c r="A93" i="6" s="1"/>
  <c r="P53" i="4"/>
  <c r="P42" i="4"/>
  <c r="B42" i="4"/>
  <c r="A28"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89" i="4" s="1"/>
  <c r="B113" i="4"/>
  <c r="H101" i="4"/>
  <c r="S51" i="4"/>
  <c r="T51" i="4"/>
  <c r="U51" i="4"/>
  <c r="V51" i="4"/>
  <c r="W51" i="4"/>
  <c r="X51" i="4"/>
  <c r="Y51" i="4" s="1"/>
  <c r="S50" i="4"/>
  <c r="T50" i="4"/>
  <c r="U50" i="4"/>
  <c r="V50" i="4"/>
  <c r="W50" i="4"/>
  <c r="X50" i="4" s="1"/>
  <c r="S49" i="4"/>
  <c r="T49" i="4"/>
  <c r="U49" i="4"/>
  <c r="V49" i="4"/>
  <c r="W49" i="4" s="1"/>
  <c r="S48" i="4"/>
  <c r="T48" i="4"/>
  <c r="U48" i="4"/>
  <c r="V48" i="4"/>
  <c r="W48" i="4" s="1"/>
  <c r="S47" i="4"/>
  <c r="T47" i="4" s="1"/>
  <c r="U47" i="4" s="1"/>
  <c r="S46" i="4"/>
  <c r="S45" i="4"/>
  <c r="S44" i="4"/>
  <c r="T45" i="4"/>
  <c r="T44" i="4"/>
  <c r="S43" i="4"/>
  <c r="S42" i="4"/>
  <c r="T43" i="4"/>
  <c r="U43" i="4" s="1"/>
  <c r="U44"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V13" i="5" s="1"/>
  <c r="E13" i="5" s="1"/>
  <c r="X13" i="5" s="1"/>
  <c r="C14" i="5"/>
  <c r="C15" i="5"/>
  <c r="V15" i="5" s="1"/>
  <c r="E15" i="5" s="1"/>
  <c r="X15" i="5" s="1"/>
  <c r="C16" i="5"/>
  <c r="V16" i="5" s="1"/>
  <c r="E16" i="5" s="1"/>
  <c r="X16" i="5" s="1"/>
  <c r="C17" i="5"/>
  <c r="V17" i="5" s="1"/>
  <c r="C19" i="5"/>
  <c r="C20" i="5"/>
  <c r="V20" i="5" s="1"/>
  <c r="E20" i="5" s="1"/>
  <c r="X20" i="5" s="1"/>
  <c r="C21" i="5"/>
  <c r="C22" i="5"/>
  <c r="V22" i="5" s="1"/>
  <c r="E22" i="5" s="1"/>
  <c r="X22" i="5" s="1"/>
  <c r="C23" i="5"/>
  <c r="C24" i="5"/>
  <c r="V24" i="5" s="1"/>
  <c r="E24" i="5" s="1"/>
  <c r="X24" i="5" s="1"/>
  <c r="C25" i="5"/>
  <c r="V25" i="5" s="1"/>
  <c r="E25" i="5" s="1"/>
  <c r="X25" i="5" s="1"/>
  <c r="C26" i="5"/>
  <c r="V26" i="5" s="1"/>
  <c r="E26" i="5" s="1"/>
  <c r="X26" i="5" s="1"/>
  <c r="C27" i="5"/>
  <c r="C28" i="5"/>
  <c r="V28" i="5" s="1"/>
  <c r="E28" i="5" s="1"/>
  <c r="X28" i="5" s="1"/>
  <c r="C29" i="5"/>
  <c r="C30" i="5"/>
  <c r="V30" i="5" s="1"/>
  <c r="E30" i="5" s="1"/>
  <c r="X30" i="5" s="1"/>
  <c r="C31" i="5"/>
  <c r="C32" i="5"/>
  <c r="V32" i="5" s="1"/>
  <c r="E32" i="5" s="1"/>
  <c r="X32" i="5" s="1"/>
  <c r="C33" i="5"/>
  <c r="C34" i="5"/>
  <c r="V34" i="5" s="1"/>
  <c r="E34" i="5" s="1"/>
  <c r="X34" i="5" s="1"/>
  <c r="C35" i="5"/>
  <c r="C36" i="5"/>
  <c r="V36" i="5" s="1"/>
  <c r="E36" i="5" s="1"/>
  <c r="X36" i="5" s="1"/>
  <c r="C37" i="5"/>
  <c r="V37" i="5" s="1"/>
  <c r="E37" i="5" s="1"/>
  <c r="X37" i="5" s="1"/>
  <c r="C38" i="5"/>
  <c r="V38" i="5" s="1"/>
  <c r="E38" i="5" s="1"/>
  <c r="X38" i="5" s="1"/>
  <c r="C39" i="5"/>
  <c r="C40" i="5"/>
  <c r="V40" i="5" s="1"/>
  <c r="E40" i="5" s="1"/>
  <c r="X40" i="5" s="1"/>
  <c r="C41" i="5"/>
  <c r="V41" i="5" s="1"/>
  <c r="E41" i="5" s="1"/>
  <c r="X41" i="5" s="1"/>
  <c r="C42" i="5"/>
  <c r="V42" i="5" s="1"/>
  <c r="E42" i="5" s="1"/>
  <c r="X42" i="5" s="1"/>
  <c r="C43" i="5"/>
  <c r="C44" i="5"/>
  <c r="V44" i="5" s="1"/>
  <c r="E44" i="5" s="1"/>
  <c r="X44" i="5" s="1"/>
  <c r="C45" i="5"/>
  <c r="V45" i="5" s="1"/>
  <c r="E45" i="5" s="1"/>
  <c r="X45" i="5" s="1"/>
  <c r="C46" i="5"/>
  <c r="V46" i="5" s="1"/>
  <c r="E46" i="5" s="1"/>
  <c r="X46" i="5" s="1"/>
  <c r="C47" i="5"/>
  <c r="C48" i="5"/>
  <c r="V48" i="5" s="1"/>
  <c r="E48" i="5" s="1"/>
  <c r="X48" i="5" s="1"/>
  <c r="C49" i="5"/>
  <c r="C50" i="5"/>
  <c r="V50" i="5" s="1"/>
  <c r="E50" i="5" s="1"/>
  <c r="X50" i="5" s="1"/>
  <c r="C51" i="5"/>
  <c r="C52" i="5"/>
  <c r="V52" i="5" s="1"/>
  <c r="E52" i="5" s="1"/>
  <c r="X52" i="5" s="1"/>
  <c r="C53" i="5"/>
  <c r="C54" i="5"/>
  <c r="V54" i="5" s="1"/>
  <c r="E54" i="5" s="1"/>
  <c r="X54" i="5" s="1"/>
  <c r="C55" i="5"/>
  <c r="C56" i="5"/>
  <c r="V56" i="5" s="1"/>
  <c r="E56" i="5" s="1"/>
  <c r="X56" i="5" s="1"/>
  <c r="C57" i="5"/>
  <c r="V57" i="5" s="1"/>
  <c r="E57" i="5" s="1"/>
  <c r="X57" i="5" s="1"/>
  <c r="C58" i="5"/>
  <c r="V58" i="5" s="1"/>
  <c r="E58" i="5" s="1"/>
  <c r="X58" i="5" s="1"/>
  <c r="C59" i="5"/>
  <c r="C60" i="5"/>
  <c r="V60" i="5" s="1"/>
  <c r="E60" i="5" s="1"/>
  <c r="X60" i="5" s="1"/>
  <c r="C61" i="5"/>
  <c r="V61" i="5" s="1"/>
  <c r="E61" i="5" s="1"/>
  <c r="X61" i="5" s="1"/>
  <c r="C62" i="5"/>
  <c r="V62" i="5" s="1"/>
  <c r="E62" i="5" s="1"/>
  <c r="X62" i="5" s="1"/>
  <c r="C63" i="5"/>
  <c r="C64" i="5"/>
  <c r="C65" i="5"/>
  <c r="V65" i="5" s="1"/>
  <c r="E65" i="5" s="1"/>
  <c r="X65" i="5" s="1"/>
  <c r="C66" i="5"/>
  <c r="V66" i="5" s="1"/>
  <c r="E66" i="5" s="1"/>
  <c r="X66" i="5" s="1"/>
  <c r="C67" i="5"/>
  <c r="C68" i="5"/>
  <c r="V68" i="5" s="1"/>
  <c r="E68" i="5" s="1"/>
  <c r="X68" i="5" s="1"/>
  <c r="C69" i="5"/>
  <c r="V69" i="5" s="1"/>
  <c r="E69" i="5" s="1"/>
  <c r="X69" i="5" s="1"/>
  <c r="C70" i="5"/>
  <c r="V70" i="5" s="1"/>
  <c r="E70" i="5" s="1"/>
  <c r="X70" i="5" s="1"/>
  <c r="C71" i="5"/>
  <c r="C72" i="5"/>
  <c r="C73" i="5"/>
  <c r="V73" i="5" s="1"/>
  <c r="E73" i="5" s="1"/>
  <c r="X73" i="5" s="1"/>
  <c r="C74" i="5"/>
  <c r="V74" i="5" s="1"/>
  <c r="E74" i="5" s="1"/>
  <c r="X74" i="5" s="1"/>
  <c r="C75" i="5"/>
  <c r="C76" i="5"/>
  <c r="V76" i="5" s="1"/>
  <c r="E76" i="5" s="1"/>
  <c r="X76" i="5" s="1"/>
  <c r="C77" i="5"/>
  <c r="V77" i="5" s="1"/>
  <c r="E77" i="5" s="1"/>
  <c r="X77" i="5" s="1"/>
  <c r="C78" i="5"/>
  <c r="V78" i="5" s="1"/>
  <c r="E78" i="5" s="1"/>
  <c r="X78" i="5" s="1"/>
  <c r="C79" i="5"/>
  <c r="C80" i="5"/>
  <c r="V80" i="5" s="1"/>
  <c r="E80" i="5" s="1"/>
  <c r="X80" i="5" s="1"/>
  <c r="C81" i="5"/>
  <c r="C82" i="5"/>
  <c r="V82" i="5" s="1"/>
  <c r="E82" i="5" s="1"/>
  <c r="X82" i="5" s="1"/>
  <c r="C83" i="5"/>
  <c r="C84" i="5"/>
  <c r="V84" i="5" s="1"/>
  <c r="E84" i="5" s="1"/>
  <c r="X84" i="5" s="1"/>
  <c r="C85" i="5"/>
  <c r="V85" i="5" s="1"/>
  <c r="E85" i="5" s="1"/>
  <c r="X85" i="5" s="1"/>
  <c r="C86" i="5"/>
  <c r="V86" i="5" s="1"/>
  <c r="E86" i="5" s="1"/>
  <c r="X86" i="5" s="1"/>
  <c r="C87" i="5"/>
  <c r="C88" i="5"/>
  <c r="V88" i="5" s="1"/>
  <c r="E88" i="5" s="1"/>
  <c r="X88" i="5" s="1"/>
  <c r="C89" i="5"/>
  <c r="V89" i="5" s="1"/>
  <c r="E89" i="5" s="1"/>
  <c r="X89" i="5" s="1"/>
  <c r="C90" i="5"/>
  <c r="V90" i="5" s="1"/>
  <c r="E90" i="5" s="1"/>
  <c r="X90" i="5" s="1"/>
  <c r="C91" i="5"/>
  <c r="C92" i="5"/>
  <c r="V92" i="5" s="1"/>
  <c r="E92" i="5" s="1"/>
  <c r="X92" i="5" s="1"/>
  <c r="C93" i="5"/>
  <c r="C94" i="5"/>
  <c r="V94" i="5" s="1"/>
  <c r="E94" i="5" s="1"/>
  <c r="X94" i="5" s="1"/>
  <c r="C95" i="5"/>
  <c r="C96" i="5"/>
  <c r="V96" i="5" s="1"/>
  <c r="E96" i="5" s="1"/>
  <c r="X96" i="5" s="1"/>
  <c r="C97" i="5"/>
  <c r="C98" i="5"/>
  <c r="V98" i="5" s="1"/>
  <c r="E98" i="5" s="1"/>
  <c r="X98" i="5" s="1"/>
  <c r="C99" i="5"/>
  <c r="C100" i="5"/>
  <c r="V100" i="5" s="1"/>
  <c r="E100" i="5" s="1"/>
  <c r="X100" i="5" s="1"/>
  <c r="C101" i="5"/>
  <c r="V101" i="5" s="1"/>
  <c r="E101" i="5" s="1"/>
  <c r="X101" i="5" s="1"/>
  <c r="C102" i="5"/>
  <c r="V102" i="5" s="1"/>
  <c r="E102" i="5" s="1"/>
  <c r="X102" i="5" s="1"/>
  <c r="C103" i="5"/>
  <c r="C104" i="5"/>
  <c r="V104" i="5" s="1"/>
  <c r="E104" i="5" s="1"/>
  <c r="X104" i="5" s="1"/>
  <c r="C105" i="5"/>
  <c r="V105" i="5" s="1"/>
  <c r="E105" i="5" s="1"/>
  <c r="X105" i="5" s="1"/>
  <c r="C106" i="5"/>
  <c r="V106" i="5" s="1"/>
  <c r="E106" i="5" s="1"/>
  <c r="X106" i="5" s="1"/>
  <c r="C107" i="5"/>
  <c r="C108" i="5"/>
  <c r="V108" i="5" s="1"/>
  <c r="E108" i="5" s="1"/>
  <c r="X108" i="5" s="1"/>
  <c r="C109" i="5"/>
  <c r="V109" i="5" s="1"/>
  <c r="E109" i="5" s="1"/>
  <c r="X109" i="5" s="1"/>
  <c r="C110" i="5"/>
  <c r="V110" i="5" s="1"/>
  <c r="E110" i="5" s="1"/>
  <c r="X110" i="5" s="1"/>
  <c r="C111" i="5"/>
  <c r="C112" i="5"/>
  <c r="V112" i="5" s="1"/>
  <c r="E112" i="5" s="1"/>
  <c r="X112" i="5" s="1"/>
  <c r="C113" i="5"/>
  <c r="C114" i="5"/>
  <c r="V114" i="5" s="1"/>
  <c r="E114" i="5" s="1"/>
  <c r="X114" i="5" s="1"/>
  <c r="C115" i="5"/>
  <c r="C116" i="5"/>
  <c r="V116" i="5" s="1"/>
  <c r="E116" i="5" s="1"/>
  <c r="X116" i="5" s="1"/>
  <c r="C117" i="5"/>
  <c r="C118" i="5"/>
  <c r="V118" i="5" s="1"/>
  <c r="E118" i="5" s="1"/>
  <c r="X118" i="5" s="1"/>
  <c r="C119" i="5"/>
  <c r="C120" i="5"/>
  <c r="V120" i="5" s="1"/>
  <c r="E120" i="5" s="1"/>
  <c r="X120" i="5" s="1"/>
  <c r="C121" i="5"/>
  <c r="V121" i="5" s="1"/>
  <c r="E121" i="5" s="1"/>
  <c r="X121" i="5" s="1"/>
  <c r="C122" i="5"/>
  <c r="V122" i="5" s="1"/>
  <c r="E122" i="5" s="1"/>
  <c r="X122" i="5" s="1"/>
  <c r="C123" i="5"/>
  <c r="C124" i="5"/>
  <c r="V124" i="5" s="1"/>
  <c r="E124" i="5" s="1"/>
  <c r="X124" i="5" s="1"/>
  <c r="C125" i="5"/>
  <c r="C126" i="5"/>
  <c r="V126" i="5" s="1"/>
  <c r="E126" i="5" s="1"/>
  <c r="X126" i="5" s="1"/>
  <c r="C127" i="5"/>
  <c r="C128" i="5"/>
  <c r="C129" i="5"/>
  <c r="V129" i="5" s="1"/>
  <c r="E129" i="5" s="1"/>
  <c r="X129" i="5" s="1"/>
  <c r="C130" i="5"/>
  <c r="V130" i="5" s="1"/>
  <c r="E130" i="5" s="1"/>
  <c r="X130" i="5" s="1"/>
  <c r="C131" i="5"/>
  <c r="C132" i="5"/>
  <c r="V132" i="5" s="1"/>
  <c r="E132" i="5" s="1"/>
  <c r="X132" i="5" s="1"/>
  <c r="C133" i="5"/>
  <c r="C134" i="5"/>
  <c r="V134" i="5" s="1"/>
  <c r="E134" i="5" s="1"/>
  <c r="X134" i="5" s="1"/>
  <c r="C135" i="5"/>
  <c r="C136" i="5"/>
  <c r="C137" i="5"/>
  <c r="V137" i="5" s="1"/>
  <c r="E137" i="5" s="1"/>
  <c r="X137" i="5" s="1"/>
  <c r="C138" i="5"/>
  <c r="V138" i="5" s="1"/>
  <c r="E138" i="5" s="1"/>
  <c r="X138" i="5" s="1"/>
  <c r="C139" i="5"/>
  <c r="C140" i="5"/>
  <c r="V140" i="5" s="1"/>
  <c r="E140" i="5" s="1"/>
  <c r="X140" i="5" s="1"/>
  <c r="C141" i="5"/>
  <c r="C142" i="5"/>
  <c r="V142" i="5" s="1"/>
  <c r="E142" i="5" s="1"/>
  <c r="X142" i="5" s="1"/>
  <c r="C143" i="5"/>
  <c r="C144" i="5"/>
  <c r="V144" i="5" s="1"/>
  <c r="E144" i="5" s="1"/>
  <c r="X144" i="5" s="1"/>
  <c r="C145" i="5"/>
  <c r="C146" i="5"/>
  <c r="V146" i="5" s="1"/>
  <c r="E146" i="5" s="1"/>
  <c r="X146" i="5" s="1"/>
  <c r="C147" i="5"/>
  <c r="C148" i="5"/>
  <c r="V148" i="5" s="1"/>
  <c r="E148" i="5" s="1"/>
  <c r="X148" i="5" s="1"/>
  <c r="C149" i="5"/>
  <c r="C150" i="5"/>
  <c r="V150" i="5" s="1"/>
  <c r="E150" i="5" s="1"/>
  <c r="X150" i="5" s="1"/>
  <c r="C151" i="5"/>
  <c r="C152" i="5"/>
  <c r="V152" i="5" s="1"/>
  <c r="E152" i="5" s="1"/>
  <c r="X152" i="5" s="1"/>
  <c r="C153" i="5"/>
  <c r="V153" i="5" s="1"/>
  <c r="E153" i="5" s="1"/>
  <c r="X153" i="5" s="1"/>
  <c r="C154" i="5"/>
  <c r="V154" i="5" s="1"/>
  <c r="E154" i="5" s="1"/>
  <c r="X154" i="5" s="1"/>
  <c r="C155" i="5"/>
  <c r="C156" i="5"/>
  <c r="V156" i="5" s="1"/>
  <c r="E156" i="5" s="1"/>
  <c r="X156" i="5" s="1"/>
  <c r="C157" i="5"/>
  <c r="C158" i="5"/>
  <c r="V158" i="5" s="1"/>
  <c r="E158" i="5" s="1"/>
  <c r="X158" i="5" s="1"/>
  <c r="C159" i="5"/>
  <c r="C160" i="5"/>
  <c r="V160" i="5" s="1"/>
  <c r="E160" i="5" s="1"/>
  <c r="X160" i="5" s="1"/>
  <c r="C161" i="5"/>
  <c r="V161" i="5" s="1"/>
  <c r="E161" i="5" s="1"/>
  <c r="X161" i="5" s="1"/>
  <c r="C162" i="5"/>
  <c r="V162" i="5" s="1"/>
  <c r="C163" i="5"/>
  <c r="C164" i="5"/>
  <c r="V164" i="5" s="1"/>
  <c r="E164" i="5" s="1"/>
  <c r="X164" i="5" s="1"/>
  <c r="C165" i="5"/>
  <c r="V165" i="5" s="1"/>
  <c r="E165" i="5" s="1"/>
  <c r="X165" i="5" s="1"/>
  <c r="C166" i="5"/>
  <c r="V166" i="5" s="1"/>
  <c r="E166" i="5" s="1"/>
  <c r="X166" i="5" s="1"/>
  <c r="C167" i="5"/>
  <c r="C168" i="5"/>
  <c r="V168" i="5" s="1"/>
  <c r="E168" i="5" s="1"/>
  <c r="X168" i="5" s="1"/>
  <c r="C169" i="5"/>
  <c r="C170" i="5"/>
  <c r="V170" i="5" s="1"/>
  <c r="E170" i="5" s="1"/>
  <c r="X170" i="5" s="1"/>
  <c r="C171" i="5"/>
  <c r="C172" i="5"/>
  <c r="V172" i="5" s="1"/>
  <c r="E172" i="5" s="1"/>
  <c r="X172" i="5" s="1"/>
  <c r="C173" i="5"/>
  <c r="C174" i="5"/>
  <c r="V174" i="5" s="1"/>
  <c r="E174" i="5" s="1"/>
  <c r="X174" i="5" s="1"/>
  <c r="C175" i="5"/>
  <c r="C176" i="5"/>
  <c r="V176" i="5" s="1"/>
  <c r="E176" i="5" s="1"/>
  <c r="X176" i="5" s="1"/>
  <c r="C177" i="5"/>
  <c r="V177" i="5" s="1"/>
  <c r="E177" i="5" s="1"/>
  <c r="X177" i="5" s="1"/>
  <c r="C178" i="5"/>
  <c r="V178" i="5" s="1"/>
  <c r="C179" i="5"/>
  <c r="C180" i="5"/>
  <c r="V180" i="5" s="1"/>
  <c r="E180" i="5" s="1"/>
  <c r="X180" i="5" s="1"/>
  <c r="C181" i="5"/>
  <c r="C182" i="5"/>
  <c r="V182" i="5" s="1"/>
  <c r="E182" i="5" s="1"/>
  <c r="X182" i="5" s="1"/>
  <c r="C183" i="5"/>
  <c r="C184" i="5"/>
  <c r="V184" i="5" s="1"/>
  <c r="C185" i="5"/>
  <c r="V185" i="5" s="1"/>
  <c r="E185" i="5" s="1"/>
  <c r="X185" i="5" s="1"/>
  <c r="C186" i="5"/>
  <c r="V186" i="5" s="1"/>
  <c r="C187" i="5"/>
  <c r="C188" i="5"/>
  <c r="V188" i="5" s="1"/>
  <c r="E188" i="5" s="1"/>
  <c r="X188" i="5" s="1"/>
  <c r="C189" i="5"/>
  <c r="V189" i="5" s="1"/>
  <c r="E189" i="5" s="1"/>
  <c r="X189" i="5" s="1"/>
  <c r="C190" i="5"/>
  <c r="C191" i="5"/>
  <c r="C192" i="5"/>
  <c r="C193" i="5"/>
  <c r="C194" i="5"/>
  <c r="V194" i="5" s="1"/>
  <c r="C195" i="5"/>
  <c r="C196" i="5"/>
  <c r="V196" i="5" s="1"/>
  <c r="E196" i="5" s="1"/>
  <c r="X196" i="5" s="1"/>
  <c r="C197" i="5"/>
  <c r="V197" i="5" s="1"/>
  <c r="E197" i="5" s="1"/>
  <c r="X197" i="5" s="1"/>
  <c r="C198" i="5"/>
  <c r="V198" i="5" s="1"/>
  <c r="E198" i="5" s="1"/>
  <c r="X198" i="5" s="1"/>
  <c r="C199" i="5"/>
  <c r="C200" i="5"/>
  <c r="C201" i="5"/>
  <c r="C202" i="5"/>
  <c r="V202" i="5" s="1"/>
  <c r="C203" i="5"/>
  <c r="C204" i="5"/>
  <c r="V204" i="5" s="1"/>
  <c r="E204" i="5" s="1"/>
  <c r="X204" i="5" s="1"/>
  <c r="C205" i="5"/>
  <c r="V205" i="5" s="1"/>
  <c r="E205" i="5" s="1"/>
  <c r="X205" i="5" s="1"/>
  <c r="C206" i="5"/>
  <c r="V206" i="5" s="1"/>
  <c r="E206" i="5" s="1"/>
  <c r="X206" i="5" s="1"/>
  <c r="C207" i="5"/>
  <c r="C208" i="5"/>
  <c r="C209" i="5"/>
  <c r="C210" i="5"/>
  <c r="V210" i="5" s="1"/>
  <c r="C211" i="5"/>
  <c r="C212" i="5"/>
  <c r="V212" i="5" s="1"/>
  <c r="E212" i="5" s="1"/>
  <c r="X212" i="5" s="1"/>
  <c r="C213" i="5"/>
  <c r="C214" i="5"/>
  <c r="V214" i="5" s="1"/>
  <c r="E214" i="5" s="1"/>
  <c r="X214" i="5" s="1"/>
  <c r="C215" i="5"/>
  <c r="C216" i="5"/>
  <c r="C217" i="5"/>
  <c r="C218" i="5"/>
  <c r="V218" i="5" s="1"/>
  <c r="C219" i="5"/>
  <c r="C220" i="5"/>
  <c r="V220" i="5" s="1"/>
  <c r="E220" i="5" s="1"/>
  <c r="X220" i="5" s="1"/>
  <c r="C221" i="5"/>
  <c r="V221" i="5" s="1"/>
  <c r="E221" i="5" s="1"/>
  <c r="X221" i="5" s="1"/>
  <c r="C222" i="5"/>
  <c r="V222" i="5" s="1"/>
  <c r="E222" i="5" s="1"/>
  <c r="X222" i="5" s="1"/>
  <c r="C223" i="5"/>
  <c r="C224" i="5"/>
  <c r="C225" i="5"/>
  <c r="C226" i="5"/>
  <c r="V226" i="5" s="1"/>
  <c r="C227" i="5"/>
  <c r="C228" i="5"/>
  <c r="V228" i="5" s="1"/>
  <c r="E228" i="5" s="1"/>
  <c r="X228" i="5" s="1"/>
  <c r="C229" i="5"/>
  <c r="V229" i="5" s="1"/>
  <c r="E229" i="5" s="1"/>
  <c r="X229" i="5" s="1"/>
  <c r="C230" i="5"/>
  <c r="V230" i="5" s="1"/>
  <c r="E230" i="5" s="1"/>
  <c r="X230" i="5" s="1"/>
  <c r="C231" i="5"/>
  <c r="C232" i="5"/>
  <c r="C233" i="5"/>
  <c r="C234" i="5"/>
  <c r="V234" i="5" s="1"/>
  <c r="C235" i="5"/>
  <c r="C236" i="5"/>
  <c r="V236" i="5" s="1"/>
  <c r="E236" i="5" s="1"/>
  <c r="X236" i="5" s="1"/>
  <c r="C237" i="5"/>
  <c r="C238" i="5"/>
  <c r="V238" i="5" s="1"/>
  <c r="E238" i="5" s="1"/>
  <c r="X238" i="5" s="1"/>
  <c r="C239" i="5"/>
  <c r="C240" i="5"/>
  <c r="C241" i="5"/>
  <c r="C242" i="5"/>
  <c r="V242" i="5" s="1"/>
  <c r="C243" i="5"/>
  <c r="C244" i="5"/>
  <c r="V244" i="5" s="1"/>
  <c r="E244" i="5" s="1"/>
  <c r="X244" i="5" s="1"/>
  <c r="C245" i="5"/>
  <c r="C246" i="5"/>
  <c r="V246" i="5" s="1"/>
  <c r="E246" i="5" s="1"/>
  <c r="X246" i="5" s="1"/>
  <c r="C247" i="5"/>
  <c r="C248" i="5"/>
  <c r="C249" i="5"/>
  <c r="C250" i="5"/>
  <c r="V250" i="5" s="1"/>
  <c r="C251" i="5"/>
  <c r="C252" i="5"/>
  <c r="V252" i="5" s="1"/>
  <c r="E252" i="5" s="1"/>
  <c r="X252" i="5" s="1"/>
  <c r="C253" i="5"/>
  <c r="C254" i="5"/>
  <c r="V254" i="5" s="1"/>
  <c r="E254" i="5" s="1"/>
  <c r="X254" i="5" s="1"/>
  <c r="C255" i="5"/>
  <c r="C256" i="5"/>
  <c r="C257" i="5"/>
  <c r="C258" i="5"/>
  <c r="V258" i="5" s="1"/>
  <c r="C259" i="5"/>
  <c r="C260" i="5"/>
  <c r="V260" i="5" s="1"/>
  <c r="E260" i="5" s="1"/>
  <c r="X260" i="5" s="1"/>
  <c r="C261" i="5"/>
  <c r="V261" i="5" s="1"/>
  <c r="E261" i="5" s="1"/>
  <c r="X261" i="5" s="1"/>
  <c r="C262" i="5"/>
  <c r="V262" i="5" s="1"/>
  <c r="C263" i="5"/>
  <c r="C264" i="5"/>
  <c r="C265" i="5"/>
  <c r="V265" i="5" s="1"/>
  <c r="E265" i="5" s="1"/>
  <c r="X265" i="5" s="1"/>
  <c r="C266" i="5"/>
  <c r="V266" i="5" s="1"/>
  <c r="E266" i="5" s="1"/>
  <c r="X266" i="5" s="1"/>
  <c r="C267" i="5"/>
  <c r="C268" i="5"/>
  <c r="V268" i="5" s="1"/>
  <c r="E268" i="5" s="1"/>
  <c r="X268" i="5" s="1"/>
  <c r="C269" i="5"/>
  <c r="V269" i="5" s="1"/>
  <c r="E269" i="5" s="1"/>
  <c r="X269" i="5" s="1"/>
  <c r="C270" i="5"/>
  <c r="V270" i="5" s="1"/>
  <c r="E270" i="5" s="1"/>
  <c r="X270" i="5" s="1"/>
  <c r="C271" i="5"/>
  <c r="C272" i="5"/>
  <c r="V272" i="5" s="1"/>
  <c r="E272" i="5" s="1"/>
  <c r="X272" i="5" s="1"/>
  <c r="C273" i="5"/>
  <c r="V273" i="5" s="1"/>
  <c r="E273" i="5" s="1"/>
  <c r="X273" i="5" s="1"/>
  <c r="C274" i="5"/>
  <c r="V274" i="5" s="1"/>
  <c r="C275" i="5"/>
  <c r="C276" i="5"/>
  <c r="V276" i="5" s="1"/>
  <c r="E276" i="5" s="1"/>
  <c r="X276" i="5" s="1"/>
  <c r="C277" i="5"/>
  <c r="V277" i="5" s="1"/>
  <c r="E277" i="5" s="1"/>
  <c r="X277" i="5" s="1"/>
  <c r="C278" i="5"/>
  <c r="V278" i="5" s="1"/>
  <c r="E278" i="5" s="1"/>
  <c r="X278" i="5" s="1"/>
  <c r="C279" i="5"/>
  <c r="C280" i="5"/>
  <c r="C281" i="5"/>
  <c r="V281" i="5" s="1"/>
  <c r="E281" i="5" s="1"/>
  <c r="X281" i="5" s="1"/>
  <c r="C282" i="5"/>
  <c r="V282" i="5" s="1"/>
  <c r="E282" i="5" s="1"/>
  <c r="X282" i="5" s="1"/>
  <c r="C283" i="5"/>
  <c r="C284" i="5"/>
  <c r="V284" i="5" s="1"/>
  <c r="E284" i="5" s="1"/>
  <c r="X284" i="5" s="1"/>
  <c r="C285" i="5"/>
  <c r="C286" i="5"/>
  <c r="C287" i="5"/>
  <c r="C288" i="5"/>
  <c r="V288" i="5" s="1"/>
  <c r="E288" i="5" s="1"/>
  <c r="X288" i="5" s="1"/>
  <c r="C289" i="5"/>
  <c r="C290" i="5"/>
  <c r="V290" i="5" s="1"/>
  <c r="E290" i="5" s="1"/>
  <c r="X290" i="5" s="1"/>
  <c r="C291" i="5"/>
  <c r="C292" i="5"/>
  <c r="V292" i="5" s="1"/>
  <c r="E292" i="5" s="1"/>
  <c r="X292" i="5" s="1"/>
  <c r="C293" i="5"/>
  <c r="C294" i="5"/>
  <c r="V294" i="5" s="1"/>
  <c r="E294" i="5" s="1"/>
  <c r="X294" i="5" s="1"/>
  <c r="C295" i="5"/>
  <c r="C296" i="5"/>
  <c r="V296" i="5" s="1"/>
  <c r="E296" i="5" s="1"/>
  <c r="X296" i="5" s="1"/>
  <c r="C297" i="5"/>
  <c r="C298" i="5"/>
  <c r="V298" i="5" s="1"/>
  <c r="E298" i="5" s="1"/>
  <c r="X298" i="5" s="1"/>
  <c r="C299" i="5"/>
  <c r="C300" i="5"/>
  <c r="V300" i="5" s="1"/>
  <c r="E300" i="5" s="1"/>
  <c r="X300" i="5" s="1"/>
  <c r="C301" i="5"/>
  <c r="C302" i="5"/>
  <c r="V302" i="5" s="1"/>
  <c r="C303" i="5"/>
  <c r="C304" i="5"/>
  <c r="V304" i="5" s="1"/>
  <c r="E304" i="5" s="1"/>
  <c r="X304" i="5" s="1"/>
  <c r="C305" i="5"/>
  <c r="V305" i="5" s="1"/>
  <c r="E305" i="5" s="1"/>
  <c r="X305" i="5" s="1"/>
  <c r="C306" i="5"/>
  <c r="V306" i="5" s="1"/>
  <c r="E306" i="5" s="1"/>
  <c r="X306" i="5" s="1"/>
  <c r="C307" i="5"/>
  <c r="C308" i="5"/>
  <c r="C309" i="5"/>
  <c r="V309" i="5" s="1"/>
  <c r="E309" i="5" s="1"/>
  <c r="X309" i="5" s="1"/>
  <c r="C310" i="5"/>
  <c r="V310" i="5" s="1"/>
  <c r="E310" i="5" s="1"/>
  <c r="X310" i="5" s="1"/>
  <c r="C311" i="5"/>
  <c r="C312" i="5"/>
  <c r="V312" i="5" s="1"/>
  <c r="C313" i="5"/>
  <c r="V313" i="5" s="1"/>
  <c r="E313" i="5" s="1"/>
  <c r="X313" i="5" s="1"/>
  <c r="C314" i="5"/>
  <c r="V314" i="5" s="1"/>
  <c r="E314" i="5" s="1"/>
  <c r="X314" i="5" s="1"/>
  <c r="C315" i="5"/>
  <c r="C316" i="5"/>
  <c r="V316" i="5" s="1"/>
  <c r="E316" i="5" s="1"/>
  <c r="X316" i="5" s="1"/>
  <c r="C317" i="5"/>
  <c r="C318" i="5"/>
  <c r="V318" i="5" s="1"/>
  <c r="C319" i="5"/>
  <c r="C320" i="5"/>
  <c r="C321" i="5"/>
  <c r="V321" i="5" s="1"/>
  <c r="E321" i="5" s="1"/>
  <c r="X321" i="5" s="1"/>
  <c r="C322" i="5"/>
  <c r="C323" i="5"/>
  <c r="C324" i="5"/>
  <c r="V324" i="5" s="1"/>
  <c r="C325" i="5"/>
  <c r="C326" i="5"/>
  <c r="V326" i="5" s="1"/>
  <c r="E326" i="5" s="1"/>
  <c r="X326" i="5" s="1"/>
  <c r="C327" i="5"/>
  <c r="C328" i="5"/>
  <c r="V328" i="5" s="1"/>
  <c r="E328" i="5" s="1"/>
  <c r="X328" i="5" s="1"/>
  <c r="C329" i="5"/>
  <c r="V329" i="5" s="1"/>
  <c r="E329" i="5" s="1"/>
  <c r="X329" i="5" s="1"/>
  <c r="C330" i="5"/>
  <c r="V330" i="5" s="1"/>
  <c r="E330" i="5" s="1"/>
  <c r="X330" i="5" s="1"/>
  <c r="C331" i="5"/>
  <c r="C332" i="5"/>
  <c r="V332" i="5" s="1"/>
  <c r="E332" i="5" s="1"/>
  <c r="X332" i="5" s="1"/>
  <c r="C333" i="5"/>
  <c r="V333" i="5" s="1"/>
  <c r="E333" i="5" s="1"/>
  <c r="X333" i="5" s="1"/>
  <c r="C334" i="5"/>
  <c r="V334" i="5" s="1"/>
  <c r="E334" i="5" s="1"/>
  <c r="X334" i="5" s="1"/>
  <c r="C335" i="5"/>
  <c r="C336" i="5"/>
  <c r="V336" i="5" s="1"/>
  <c r="E336" i="5" s="1"/>
  <c r="X336" i="5" s="1"/>
  <c r="C337" i="5"/>
  <c r="V337" i="5" s="1"/>
  <c r="E337" i="5" s="1"/>
  <c r="X337" i="5" s="1"/>
  <c r="C338" i="5"/>
  <c r="C339" i="5"/>
  <c r="C340" i="5"/>
  <c r="V340" i="5" s="1"/>
  <c r="E340" i="5" s="1"/>
  <c r="X340" i="5" s="1"/>
  <c r="C341" i="5"/>
  <c r="C342" i="5"/>
  <c r="V342" i="5" s="1"/>
  <c r="C343" i="5"/>
  <c r="C344" i="5"/>
  <c r="V344" i="5" s="1"/>
  <c r="E344" i="5" s="1"/>
  <c r="X344" i="5" s="1"/>
  <c r="C345" i="5"/>
  <c r="V345" i="5" s="1"/>
  <c r="E345" i="5" s="1"/>
  <c r="X345" i="5" s="1"/>
  <c r="C346" i="5"/>
  <c r="V346" i="5" s="1"/>
  <c r="E346" i="5" s="1"/>
  <c r="X346" i="5" s="1"/>
  <c r="C347" i="5"/>
  <c r="C348" i="5"/>
  <c r="V348" i="5" s="1"/>
  <c r="C349" i="5"/>
  <c r="V349" i="5" s="1"/>
  <c r="E349" i="5" s="1"/>
  <c r="X349" i="5" s="1"/>
  <c r="C350" i="5"/>
  <c r="V350" i="5" s="1"/>
  <c r="E350" i="5" s="1"/>
  <c r="X350" i="5" s="1"/>
  <c r="C351" i="5"/>
  <c r="C352" i="5"/>
  <c r="V352" i="5" s="1"/>
  <c r="E352" i="5" s="1"/>
  <c r="X352" i="5" s="1"/>
  <c r="C353" i="5"/>
  <c r="C354" i="5"/>
  <c r="V354" i="5" s="1"/>
  <c r="E354" i="5" s="1"/>
  <c r="X354" i="5" s="1"/>
  <c r="C355" i="5"/>
  <c r="C356" i="5"/>
  <c r="V356" i="5" s="1"/>
  <c r="E356" i="5" s="1"/>
  <c r="X356" i="5" s="1"/>
  <c r="C357" i="5"/>
  <c r="V357" i="5" s="1"/>
  <c r="E357" i="5" s="1"/>
  <c r="X357" i="5" s="1"/>
  <c r="C358" i="5"/>
  <c r="V358" i="5" s="1"/>
  <c r="C359" i="5"/>
  <c r="C360" i="5"/>
  <c r="C361" i="5"/>
  <c r="V361" i="5" s="1"/>
  <c r="E361" i="5" s="1"/>
  <c r="X361" i="5" s="1"/>
  <c r="C362" i="5"/>
  <c r="V362" i="5" s="1"/>
  <c r="C363" i="5"/>
  <c r="C364" i="5"/>
  <c r="V364" i="5" s="1"/>
  <c r="C365" i="5"/>
  <c r="V365" i="5" s="1"/>
  <c r="E365" i="5" s="1"/>
  <c r="X365" i="5" s="1"/>
  <c r="C366" i="5"/>
  <c r="V366" i="5" s="1"/>
  <c r="C367" i="5"/>
  <c r="C368" i="5"/>
  <c r="V368" i="5" s="1"/>
  <c r="E368" i="5" s="1"/>
  <c r="X368" i="5" s="1"/>
  <c r="C369" i="5"/>
  <c r="V369" i="5" s="1"/>
  <c r="E369" i="5" s="1"/>
  <c r="X369" i="5" s="1"/>
  <c r="C370" i="5"/>
  <c r="V370" i="5" s="1"/>
  <c r="E370" i="5" s="1"/>
  <c r="X370" i="5" s="1"/>
  <c r="C371" i="5"/>
  <c r="C372" i="5"/>
  <c r="V372" i="5" s="1"/>
  <c r="C373" i="5"/>
  <c r="C374" i="5"/>
  <c r="V374" i="5" s="1"/>
  <c r="C375" i="5"/>
  <c r="C376" i="5"/>
  <c r="V376" i="5" s="1"/>
  <c r="E376" i="5" s="1"/>
  <c r="X376" i="5" s="1"/>
  <c r="C377" i="5"/>
  <c r="V377" i="5" s="1"/>
  <c r="E377" i="5" s="1"/>
  <c r="X377" i="5" s="1"/>
  <c r="C378" i="5"/>
  <c r="V378" i="5" s="1"/>
  <c r="E378" i="5" s="1"/>
  <c r="X378" i="5" s="1"/>
  <c r="C379" i="5"/>
  <c r="C380" i="5"/>
  <c r="V380" i="5" s="1"/>
  <c r="E380" i="5" s="1"/>
  <c r="X380" i="5" s="1"/>
  <c r="C381" i="5"/>
  <c r="V381" i="5" s="1"/>
  <c r="E381" i="5" s="1"/>
  <c r="X381" i="5" s="1"/>
  <c r="C382" i="5"/>
  <c r="C383" i="5"/>
  <c r="C384" i="5"/>
  <c r="C385" i="5"/>
  <c r="V385" i="5" s="1"/>
  <c r="E385" i="5" s="1"/>
  <c r="X385" i="5" s="1"/>
  <c r="C386" i="5"/>
  <c r="V386" i="5" s="1"/>
  <c r="E386" i="5" s="1"/>
  <c r="X386" i="5" s="1"/>
  <c r="C387" i="5"/>
  <c r="C388" i="5"/>
  <c r="V388" i="5" s="1"/>
  <c r="C389" i="5"/>
  <c r="V389" i="5" s="1"/>
  <c r="E389" i="5" s="1"/>
  <c r="X389" i="5" s="1"/>
  <c r="C390" i="5"/>
  <c r="C391" i="5"/>
  <c r="C392" i="5"/>
  <c r="C393" i="5"/>
  <c r="V393" i="5" s="1"/>
  <c r="E393" i="5" s="1"/>
  <c r="X393" i="5" s="1"/>
  <c r="C394" i="5"/>
  <c r="C395" i="5"/>
  <c r="C396" i="5"/>
  <c r="V396" i="5" s="1"/>
  <c r="E396" i="5" s="1"/>
  <c r="X396" i="5" s="1"/>
  <c r="C397" i="5"/>
  <c r="V397" i="5" s="1"/>
  <c r="E397" i="5" s="1"/>
  <c r="X397" i="5" s="1"/>
  <c r="C398" i="5"/>
  <c r="V398" i="5" s="1"/>
  <c r="E398" i="5" s="1"/>
  <c r="X398" i="5" s="1"/>
  <c r="C399" i="5"/>
  <c r="C400" i="5"/>
  <c r="C401" i="5"/>
  <c r="V401" i="5" s="1"/>
  <c r="E401" i="5" s="1"/>
  <c r="X401" i="5" s="1"/>
  <c r="C402" i="5"/>
  <c r="V402" i="5" s="1"/>
  <c r="E402" i="5" s="1"/>
  <c r="X402" i="5" s="1"/>
  <c r="C403" i="5"/>
  <c r="C404" i="5"/>
  <c r="V404" i="5" s="1"/>
  <c r="E404" i="5" s="1"/>
  <c r="X404" i="5" s="1"/>
  <c r="C405" i="5"/>
  <c r="V405" i="5" s="1"/>
  <c r="E405" i="5" s="1"/>
  <c r="X405" i="5" s="1"/>
  <c r="C406" i="5"/>
  <c r="C407" i="5"/>
  <c r="C408" i="5"/>
  <c r="V408" i="5" s="1"/>
  <c r="E408" i="5" s="1"/>
  <c r="X408" i="5" s="1"/>
  <c r="C409" i="5"/>
  <c r="V409" i="5" s="1"/>
  <c r="E409" i="5" s="1"/>
  <c r="X409" i="5" s="1"/>
  <c r="C410" i="5"/>
  <c r="C411" i="5"/>
  <c r="C412" i="5"/>
  <c r="V412" i="5" s="1"/>
  <c r="E412" i="5" s="1"/>
  <c r="X412" i="5" s="1"/>
  <c r="C413" i="5"/>
  <c r="V413" i="5" s="1"/>
  <c r="E413" i="5" s="1"/>
  <c r="X413" i="5" s="1"/>
  <c r="C414" i="5"/>
  <c r="C415" i="5"/>
  <c r="C416" i="5"/>
  <c r="V416" i="5" s="1"/>
  <c r="E416" i="5" s="1"/>
  <c r="X416" i="5" s="1"/>
  <c r="C417" i="5"/>
  <c r="V417" i="5" s="1"/>
  <c r="E417" i="5" s="1"/>
  <c r="X417" i="5" s="1"/>
  <c r="C418" i="5"/>
  <c r="V418" i="5" s="1"/>
  <c r="E418" i="5" s="1"/>
  <c r="X418" i="5" s="1"/>
  <c r="C419" i="5"/>
  <c r="C420" i="5"/>
  <c r="V420" i="5" s="1"/>
  <c r="E420" i="5" s="1"/>
  <c r="X420" i="5" s="1"/>
  <c r="C421" i="5"/>
  <c r="V421" i="5" s="1"/>
  <c r="C422" i="5"/>
  <c r="V422" i="5" s="1"/>
  <c r="E422" i="5" s="1"/>
  <c r="X422" i="5" s="1"/>
  <c r="C423" i="5"/>
  <c r="C424" i="5"/>
  <c r="V424" i="5" s="1"/>
  <c r="E424" i="5" s="1"/>
  <c r="X424" i="5" s="1"/>
  <c r="C425" i="5"/>
  <c r="V425" i="5" s="1"/>
  <c r="E425" i="5" s="1"/>
  <c r="X425" i="5" s="1"/>
  <c r="C426" i="5"/>
  <c r="C427" i="5"/>
  <c r="C428" i="5"/>
  <c r="V428" i="5" s="1"/>
  <c r="E428" i="5" s="1"/>
  <c r="X428" i="5" s="1"/>
  <c r="C429" i="5"/>
  <c r="V429" i="5" s="1"/>
  <c r="E429" i="5" s="1"/>
  <c r="X429" i="5" s="1"/>
  <c r="C430" i="5"/>
  <c r="C431" i="5"/>
  <c r="C432" i="5"/>
  <c r="V432" i="5" s="1"/>
  <c r="E432" i="5" s="1"/>
  <c r="X432" i="5" s="1"/>
  <c r="C433" i="5"/>
  <c r="V433" i="5" s="1"/>
  <c r="C434" i="5"/>
  <c r="V434" i="5" s="1"/>
  <c r="E434" i="5" s="1"/>
  <c r="X434" i="5" s="1"/>
  <c r="C435" i="5"/>
  <c r="C436" i="5"/>
  <c r="V436" i="5" s="1"/>
  <c r="E436" i="5" s="1"/>
  <c r="X436" i="5" s="1"/>
  <c r="C437" i="5"/>
  <c r="V437" i="5" s="1"/>
  <c r="E437" i="5" s="1"/>
  <c r="X437" i="5" s="1"/>
  <c r="C438" i="5"/>
  <c r="C439" i="5"/>
  <c r="C440" i="5"/>
  <c r="V440" i="5" s="1"/>
  <c r="E440" i="5" s="1"/>
  <c r="X440" i="5" s="1"/>
  <c r="C441" i="5"/>
  <c r="V441" i="5" s="1"/>
  <c r="C442" i="5"/>
  <c r="C443" i="5"/>
  <c r="C444" i="5"/>
  <c r="V444" i="5" s="1"/>
  <c r="E444" i="5" s="1"/>
  <c r="X444" i="5" s="1"/>
  <c r="C445" i="5"/>
  <c r="V445" i="5" s="1"/>
  <c r="E445" i="5" s="1"/>
  <c r="X445" i="5" s="1"/>
  <c r="C446" i="5"/>
  <c r="V446" i="5" s="1"/>
  <c r="E446" i="5" s="1"/>
  <c r="X446" i="5" s="1"/>
  <c r="C447" i="5"/>
  <c r="C448" i="5"/>
  <c r="V448" i="5" s="1"/>
  <c r="C449" i="5"/>
  <c r="V449" i="5" s="1"/>
  <c r="C450" i="5"/>
  <c r="V450" i="5" s="1"/>
  <c r="E450" i="5" s="1"/>
  <c r="X450" i="5" s="1"/>
  <c r="C451" i="5"/>
  <c r="C452" i="5"/>
  <c r="V452" i="5" s="1"/>
  <c r="C453" i="5"/>
  <c r="V453" i="5" s="1"/>
  <c r="E453" i="5" s="1"/>
  <c r="X453" i="5" s="1"/>
  <c r="C454" i="5"/>
  <c r="C455" i="5"/>
  <c r="C456" i="5"/>
  <c r="V456" i="5" s="1"/>
  <c r="E456" i="5" s="1"/>
  <c r="X456" i="5" s="1"/>
  <c r="C457" i="5"/>
  <c r="C458" i="5"/>
  <c r="V458" i="5" s="1"/>
  <c r="E458" i="5" s="1"/>
  <c r="X458" i="5" s="1"/>
  <c r="C459" i="5"/>
  <c r="C460" i="5"/>
  <c r="V460" i="5" s="1"/>
  <c r="E460" i="5" s="1"/>
  <c r="X460" i="5" s="1"/>
  <c r="C461" i="5"/>
  <c r="V461" i="5" s="1"/>
  <c r="E461" i="5" s="1"/>
  <c r="X461" i="5" s="1"/>
  <c r="C462" i="5"/>
  <c r="C463" i="5"/>
  <c r="C464" i="5"/>
  <c r="C465" i="5"/>
  <c r="C466" i="5"/>
  <c r="C467" i="5"/>
  <c r="C468" i="5"/>
  <c r="V468" i="5" s="1"/>
  <c r="E468" i="5" s="1"/>
  <c r="X468" i="5" s="1"/>
  <c r="C469" i="5"/>
  <c r="V469" i="5" s="1"/>
  <c r="E469" i="5" s="1"/>
  <c r="X469" i="5" s="1"/>
  <c r="C470" i="5"/>
  <c r="C471" i="5"/>
  <c r="C472" i="5"/>
  <c r="V472" i="5" s="1"/>
  <c r="E472" i="5" s="1"/>
  <c r="X472" i="5" s="1"/>
  <c r="C473" i="5"/>
  <c r="C474" i="5"/>
  <c r="V474" i="5" s="1"/>
  <c r="E474" i="5" s="1"/>
  <c r="X474" i="5" s="1"/>
  <c r="C475" i="5"/>
  <c r="C476" i="5"/>
  <c r="V476" i="5" s="1"/>
  <c r="C477" i="5"/>
  <c r="V477" i="5" s="1"/>
  <c r="E477" i="5" s="1"/>
  <c r="X477" i="5" s="1"/>
  <c r="C478" i="5"/>
  <c r="C479" i="5"/>
  <c r="C480" i="5"/>
  <c r="V480" i="5" s="1"/>
  <c r="E480" i="5" s="1"/>
  <c r="X480" i="5" s="1"/>
  <c r="C481" i="5"/>
  <c r="V481" i="5" s="1"/>
  <c r="E481" i="5" s="1"/>
  <c r="X481" i="5" s="1"/>
  <c r="C482" i="5"/>
  <c r="C483" i="5"/>
  <c r="C484" i="5"/>
  <c r="V484" i="5" s="1"/>
  <c r="E484" i="5" s="1"/>
  <c r="X484" i="5" s="1"/>
  <c r="C485" i="5"/>
  <c r="V485" i="5" s="1"/>
  <c r="E485" i="5" s="1"/>
  <c r="X485" i="5" s="1"/>
  <c r="C486" i="5"/>
  <c r="C487" i="5"/>
  <c r="C488" i="5"/>
  <c r="V488" i="5" s="1"/>
  <c r="E488" i="5" s="1"/>
  <c r="X488" i="5" s="1"/>
  <c r="C489" i="5"/>
  <c r="V489" i="5" s="1"/>
  <c r="C490" i="5"/>
  <c r="C491" i="5"/>
  <c r="C492" i="5"/>
  <c r="V492" i="5" s="1"/>
  <c r="E492" i="5" s="1"/>
  <c r="X492" i="5" s="1"/>
  <c r="C493" i="5"/>
  <c r="V493" i="5" s="1"/>
  <c r="E493" i="5" s="1"/>
  <c r="X493" i="5" s="1"/>
  <c r="C494" i="5"/>
  <c r="V494" i="5" s="1"/>
  <c r="E494" i="5" s="1"/>
  <c r="X494" i="5" s="1"/>
  <c r="C495" i="5"/>
  <c r="C496" i="5"/>
  <c r="V496" i="5" s="1"/>
  <c r="E496" i="5" s="1"/>
  <c r="X496" i="5" s="1"/>
  <c r="C497" i="5"/>
  <c r="V497" i="5" s="1"/>
  <c r="E497" i="5" s="1"/>
  <c r="X497" i="5" s="1"/>
  <c r="C498" i="5"/>
  <c r="V498" i="5" s="1"/>
  <c r="E498" i="5" s="1"/>
  <c r="X498" i="5" s="1"/>
  <c r="C499" i="5"/>
  <c r="C500" i="5"/>
  <c r="V500" i="5" s="1"/>
  <c r="E500" i="5" s="1"/>
  <c r="X500" i="5" s="1"/>
  <c r="C501" i="5"/>
  <c r="V501" i="5" s="1"/>
  <c r="E501" i="5" s="1"/>
  <c r="X501" i="5" s="1"/>
  <c r="C502" i="5"/>
  <c r="C503" i="5"/>
  <c r="C504" i="5"/>
  <c r="V504" i="5" s="1"/>
  <c r="E504" i="5" s="1"/>
  <c r="X504" i="5" s="1"/>
  <c r="C505" i="5"/>
  <c r="C506" i="5"/>
  <c r="C507" i="5"/>
  <c r="C508" i="5"/>
  <c r="V508" i="5" s="1"/>
  <c r="E508" i="5" s="1"/>
  <c r="X508" i="5" s="1"/>
  <c r="C509" i="5"/>
  <c r="C510" i="5"/>
  <c r="C511" i="5"/>
  <c r="C512" i="5"/>
  <c r="V512" i="5" s="1"/>
  <c r="C513" i="5"/>
  <c r="V513" i="5" s="1"/>
  <c r="C514" i="5"/>
  <c r="C515" i="5"/>
  <c r="C516" i="5"/>
  <c r="V516" i="5" s="1"/>
  <c r="C517" i="5"/>
  <c r="C518" i="5"/>
  <c r="V518" i="5" s="1"/>
  <c r="E518" i="5" s="1"/>
  <c r="X518" i="5" s="1"/>
  <c r="C519" i="5"/>
  <c r="C520" i="5"/>
  <c r="V520" i="5" s="1"/>
  <c r="C521" i="5"/>
  <c r="C522" i="5"/>
  <c r="V522" i="5" s="1"/>
  <c r="E522" i="5" s="1"/>
  <c r="X522" i="5" s="1"/>
  <c r="C523" i="5"/>
  <c r="C524" i="5"/>
  <c r="V524" i="5" s="1"/>
  <c r="C525" i="5"/>
  <c r="V525" i="5" s="1"/>
  <c r="E525" i="5" s="1"/>
  <c r="X525" i="5" s="1"/>
  <c r="C526" i="5"/>
  <c r="C527" i="5"/>
  <c r="C528" i="5"/>
  <c r="V528" i="5" s="1"/>
  <c r="E528" i="5" s="1"/>
  <c r="X528" i="5" s="1"/>
  <c r="C529" i="5"/>
  <c r="V529" i="5" s="1"/>
  <c r="E529" i="5" s="1"/>
  <c r="X529" i="5" s="1"/>
  <c r="C530" i="5"/>
  <c r="V530" i="5" s="1"/>
  <c r="E530" i="5" s="1"/>
  <c r="X530" i="5" s="1"/>
  <c r="C531" i="5"/>
  <c r="C532" i="5"/>
  <c r="V532" i="5" s="1"/>
  <c r="E532" i="5" s="1"/>
  <c r="X532" i="5" s="1"/>
  <c r="C533" i="5"/>
  <c r="C534" i="5"/>
  <c r="C535" i="5"/>
  <c r="C536" i="5"/>
  <c r="V536" i="5" s="1"/>
  <c r="E536" i="5" s="1"/>
  <c r="X536" i="5" s="1"/>
  <c r="C537" i="5"/>
  <c r="V537" i="5" s="1"/>
  <c r="C538" i="5"/>
  <c r="V538" i="5" s="1"/>
  <c r="E538" i="5" s="1"/>
  <c r="X538" i="5" s="1"/>
  <c r="C539" i="5"/>
  <c r="C540" i="5"/>
  <c r="V540" i="5" s="1"/>
  <c r="E540" i="5" s="1"/>
  <c r="X540" i="5" s="1"/>
  <c r="C541" i="5"/>
  <c r="C542" i="5"/>
  <c r="C543" i="5"/>
  <c r="C544" i="5"/>
  <c r="V544" i="5" s="1"/>
  <c r="C545" i="5"/>
  <c r="V545" i="5" s="1"/>
  <c r="C546" i="5"/>
  <c r="C547" i="5"/>
  <c r="C548" i="5"/>
  <c r="V548" i="5" s="1"/>
  <c r="E548" i="5" s="1"/>
  <c r="X548" i="5" s="1"/>
  <c r="C549" i="5"/>
  <c r="V549" i="5" s="1"/>
  <c r="E549" i="5" s="1"/>
  <c r="X549" i="5" s="1"/>
  <c r="C550" i="5"/>
  <c r="C551" i="5"/>
  <c r="C552" i="5"/>
  <c r="C553" i="5"/>
  <c r="V553" i="5" s="1"/>
  <c r="E553" i="5" s="1"/>
  <c r="X553" i="5" s="1"/>
  <c r="C554" i="5"/>
  <c r="V554" i="5" s="1"/>
  <c r="E554" i="5" s="1"/>
  <c r="X554" i="5" s="1"/>
  <c r="C555" i="5"/>
  <c r="C556" i="5"/>
  <c r="V556" i="5" s="1"/>
  <c r="E556" i="5" s="1"/>
  <c r="X556" i="5" s="1"/>
  <c r="C557" i="5"/>
  <c r="V557" i="5" s="1"/>
  <c r="E557" i="5" s="1"/>
  <c r="X557" i="5" s="1"/>
  <c r="C558" i="5"/>
  <c r="C559" i="5"/>
  <c r="C560" i="5"/>
  <c r="V560" i="5" s="1"/>
  <c r="E560" i="5" s="1"/>
  <c r="X560" i="5" s="1"/>
  <c r="C561" i="5"/>
  <c r="V561" i="5" s="1"/>
  <c r="C562" i="5"/>
  <c r="C563" i="5"/>
  <c r="C564" i="5"/>
  <c r="V564" i="5" s="1"/>
  <c r="E564" i="5" s="1"/>
  <c r="X564" i="5" s="1"/>
  <c r="C565" i="5"/>
  <c r="V565" i="5" s="1"/>
  <c r="E565" i="5" s="1"/>
  <c r="X565" i="5" s="1"/>
  <c r="C566" i="5"/>
  <c r="C567" i="5"/>
  <c r="C568" i="5"/>
  <c r="V568" i="5" s="1"/>
  <c r="C569" i="5"/>
  <c r="V569" i="5" s="1"/>
  <c r="C570" i="5"/>
  <c r="C571" i="5"/>
  <c r="C572" i="5"/>
  <c r="V572" i="5" s="1"/>
  <c r="C573" i="5"/>
  <c r="V573" i="5" s="1"/>
  <c r="C574" i="5"/>
  <c r="V574" i="5" s="1"/>
  <c r="E574" i="5" s="1"/>
  <c r="X574" i="5" s="1"/>
  <c r="C575" i="5"/>
  <c r="C576" i="5"/>
  <c r="C577" i="5"/>
  <c r="V577" i="5" s="1"/>
  <c r="E577" i="5" s="1"/>
  <c r="X577" i="5" s="1"/>
  <c r="C578" i="5"/>
  <c r="C579" i="5"/>
  <c r="C580" i="5"/>
  <c r="V580" i="5" s="1"/>
  <c r="C581" i="5"/>
  <c r="V581" i="5" s="1"/>
  <c r="E581" i="5" s="1"/>
  <c r="X581" i="5" s="1"/>
  <c r="C582" i="5"/>
  <c r="C583" i="5"/>
  <c r="C584" i="5"/>
  <c r="V584" i="5" s="1"/>
  <c r="E584" i="5" s="1"/>
  <c r="X584" i="5" s="1"/>
  <c r="C585" i="5"/>
  <c r="V585" i="5" s="1"/>
  <c r="C586" i="5"/>
  <c r="V586" i="5" s="1"/>
  <c r="E586" i="5" s="1"/>
  <c r="X586" i="5" s="1"/>
  <c r="C587" i="5"/>
  <c r="C588" i="5"/>
  <c r="V588" i="5" s="1"/>
  <c r="E588" i="5" s="1"/>
  <c r="X588" i="5" s="1"/>
  <c r="C589" i="5"/>
  <c r="V589" i="5" s="1"/>
  <c r="E589" i="5" s="1"/>
  <c r="X589" i="5" s="1"/>
  <c r="C590" i="5"/>
  <c r="C591" i="5"/>
  <c r="C592" i="5"/>
  <c r="V592" i="5" s="1"/>
  <c r="E592" i="5" s="1"/>
  <c r="X592" i="5" s="1"/>
  <c r="C593" i="5"/>
  <c r="C594" i="5"/>
  <c r="V594" i="5" s="1"/>
  <c r="E594" i="5" s="1"/>
  <c r="X594" i="5" s="1"/>
  <c r="C595" i="5"/>
  <c r="C596" i="5"/>
  <c r="V596" i="5" s="1"/>
  <c r="E596" i="5" s="1"/>
  <c r="X596" i="5" s="1"/>
  <c r="C597" i="5"/>
  <c r="V597" i="5" s="1"/>
  <c r="E597" i="5" s="1"/>
  <c r="X597" i="5" s="1"/>
  <c r="C598" i="5"/>
  <c r="C599" i="5"/>
  <c r="C600" i="5"/>
  <c r="V600" i="5" s="1"/>
  <c r="C601" i="5"/>
  <c r="V601" i="5" s="1"/>
  <c r="C602" i="5"/>
  <c r="V602" i="5" s="1"/>
  <c r="E602" i="5" s="1"/>
  <c r="X602" i="5" s="1"/>
  <c r="C603" i="5"/>
  <c r="C604" i="5"/>
  <c r="V604" i="5" s="1"/>
  <c r="E604" i="5" s="1"/>
  <c r="X604" i="5" s="1"/>
  <c r="C605" i="5"/>
  <c r="V605" i="5" s="1"/>
  <c r="C606" i="5"/>
  <c r="V606" i="5" s="1"/>
  <c r="E606" i="5" s="1"/>
  <c r="X606" i="5" s="1"/>
  <c r="C607" i="5"/>
  <c r="C608" i="5"/>
  <c r="C609" i="5"/>
  <c r="C610" i="5"/>
  <c r="V610" i="5" s="1"/>
  <c r="E610" i="5" s="1"/>
  <c r="X610" i="5" s="1"/>
  <c r="C611" i="5"/>
  <c r="C612" i="5"/>
  <c r="V612" i="5" s="1"/>
  <c r="E612" i="5" s="1"/>
  <c r="X612" i="5" s="1"/>
  <c r="C613" i="5"/>
  <c r="V613" i="5" s="1"/>
  <c r="E613" i="5" s="1"/>
  <c r="X613" i="5" s="1"/>
  <c r="C614" i="5"/>
  <c r="C615" i="5"/>
  <c r="C616" i="5"/>
  <c r="V616" i="5" s="1"/>
  <c r="E616" i="5" s="1"/>
  <c r="X616" i="5" s="1"/>
  <c r="C617" i="5"/>
  <c r="C618" i="5"/>
  <c r="V618" i="5" s="1"/>
  <c r="E618" i="5" s="1"/>
  <c r="X618" i="5" s="1"/>
  <c r="C619" i="5"/>
  <c r="C620" i="5"/>
  <c r="V620" i="5" s="1"/>
  <c r="E620" i="5" s="1"/>
  <c r="X620" i="5" s="1"/>
  <c r="C621" i="5"/>
  <c r="C622" i="5"/>
  <c r="V622" i="5" s="1"/>
  <c r="E622" i="5" s="1"/>
  <c r="X622" i="5" s="1"/>
  <c r="C623" i="5"/>
  <c r="C624" i="5"/>
  <c r="V624" i="5" s="1"/>
  <c r="C625" i="5"/>
  <c r="V625" i="5" s="1"/>
  <c r="C626" i="5"/>
  <c r="V626" i="5" s="1"/>
  <c r="E626" i="5" s="1"/>
  <c r="X626" i="5" s="1"/>
  <c r="C627" i="5"/>
  <c r="C628" i="5"/>
  <c r="V628" i="5" s="1"/>
  <c r="C629" i="5"/>
  <c r="V629" i="5" s="1"/>
  <c r="E629" i="5" s="1"/>
  <c r="X629" i="5" s="1"/>
  <c r="C630" i="5"/>
  <c r="C631" i="5"/>
  <c r="C632" i="5"/>
  <c r="C633" i="5"/>
  <c r="V633" i="5" s="1"/>
  <c r="E633" i="5" s="1"/>
  <c r="X633" i="5" s="1"/>
  <c r="C634" i="5"/>
  <c r="V634" i="5" s="1"/>
  <c r="E634" i="5" s="1"/>
  <c r="X634" i="5" s="1"/>
  <c r="C635" i="5"/>
  <c r="C636" i="5"/>
  <c r="C637" i="5"/>
  <c r="V637" i="5" s="1"/>
  <c r="E637" i="5" s="1"/>
  <c r="X637" i="5" s="1"/>
  <c r="C638" i="5"/>
  <c r="V638" i="5" s="1"/>
  <c r="E638" i="5" s="1"/>
  <c r="X638" i="5" s="1"/>
  <c r="C639" i="5"/>
  <c r="C640" i="5"/>
  <c r="V640" i="5" s="1"/>
  <c r="C641" i="5"/>
  <c r="V641" i="5" s="1"/>
  <c r="C642" i="5"/>
  <c r="V642" i="5" s="1"/>
  <c r="E642" i="5" s="1"/>
  <c r="X642" i="5" s="1"/>
  <c r="C643" i="5"/>
  <c r="C644" i="5"/>
  <c r="V644" i="5" s="1"/>
  <c r="E644" i="5" s="1"/>
  <c r="X644" i="5" s="1"/>
  <c r="C645" i="5"/>
  <c r="V645" i="5" s="1"/>
  <c r="E645" i="5" s="1"/>
  <c r="X645" i="5" s="1"/>
  <c r="C646" i="5"/>
  <c r="V646" i="5" s="1"/>
  <c r="E646" i="5" s="1"/>
  <c r="X646" i="5" s="1"/>
  <c r="C647" i="5"/>
  <c r="C648" i="5"/>
  <c r="V648" i="5" s="1"/>
  <c r="E648" i="5" s="1"/>
  <c r="X648" i="5" s="1"/>
  <c r="C649" i="5"/>
  <c r="V649" i="5" s="1"/>
  <c r="C650" i="5"/>
  <c r="V650" i="5" s="1"/>
  <c r="E650" i="5" s="1"/>
  <c r="X650" i="5" s="1"/>
  <c r="C651" i="5"/>
  <c r="C652" i="5"/>
  <c r="C653" i="5"/>
  <c r="V653" i="5" s="1"/>
  <c r="E653" i="5" s="1"/>
  <c r="X653" i="5" s="1"/>
  <c r="C654" i="5"/>
  <c r="C655" i="5"/>
  <c r="C656" i="5"/>
  <c r="V656" i="5" s="1"/>
  <c r="C657" i="5"/>
  <c r="C658" i="5"/>
  <c r="V658" i="5" s="1"/>
  <c r="E658" i="5" s="1"/>
  <c r="X658" i="5" s="1"/>
  <c r="C659" i="5"/>
  <c r="C660" i="5"/>
  <c r="C661" i="5"/>
  <c r="V661" i="5" s="1"/>
  <c r="E661" i="5" s="1"/>
  <c r="X661" i="5" s="1"/>
  <c r="C662" i="5"/>
  <c r="V662" i="5" s="1"/>
  <c r="E662" i="5" s="1"/>
  <c r="X662" i="5" s="1"/>
  <c r="C663" i="5"/>
  <c r="C664" i="5"/>
  <c r="C665" i="5"/>
  <c r="V665" i="5" s="1"/>
  <c r="E665" i="5" s="1"/>
  <c r="X665" i="5" s="1"/>
  <c r="C666" i="5"/>
  <c r="V666" i="5" s="1"/>
  <c r="E666" i="5" s="1"/>
  <c r="X666" i="5" s="1"/>
  <c r="C667" i="5"/>
  <c r="C668" i="5"/>
  <c r="C669" i="5"/>
  <c r="V669" i="5" s="1"/>
  <c r="E669" i="5" s="1"/>
  <c r="X669" i="5" s="1"/>
  <c r="C670" i="5"/>
  <c r="V670" i="5" s="1"/>
  <c r="E670" i="5" s="1"/>
  <c r="X670" i="5" s="1"/>
  <c r="C671" i="5"/>
  <c r="C672" i="5"/>
  <c r="V672" i="5" s="1"/>
  <c r="E672" i="5" s="1"/>
  <c r="X672" i="5" s="1"/>
  <c r="C673" i="5"/>
  <c r="V673" i="5" s="1"/>
  <c r="E673" i="5" s="1"/>
  <c r="X673" i="5" s="1"/>
  <c r="C674" i="5"/>
  <c r="V674" i="5" s="1"/>
  <c r="E674" i="5" s="1"/>
  <c r="X674" i="5" s="1"/>
  <c r="C675" i="5"/>
  <c r="C676" i="5"/>
  <c r="V676" i="5" s="1"/>
  <c r="E676" i="5" s="1"/>
  <c r="X676" i="5" s="1"/>
  <c r="C677" i="5"/>
  <c r="C678" i="5"/>
  <c r="C679" i="5"/>
  <c r="C680" i="5"/>
  <c r="V680" i="5" s="1"/>
  <c r="E680" i="5" s="1"/>
  <c r="X680" i="5" s="1"/>
  <c r="C681" i="5"/>
  <c r="V681" i="5" s="1"/>
  <c r="E681" i="5" s="1"/>
  <c r="X681" i="5" s="1"/>
  <c r="C682" i="5"/>
  <c r="V682" i="5" s="1"/>
  <c r="E682" i="5" s="1"/>
  <c r="X682" i="5" s="1"/>
  <c r="C683" i="5"/>
  <c r="C684" i="5"/>
  <c r="V684" i="5" s="1"/>
  <c r="E684" i="5" s="1"/>
  <c r="X684" i="5" s="1"/>
  <c r="C685" i="5"/>
  <c r="V685" i="5" s="1"/>
  <c r="E685" i="5" s="1"/>
  <c r="X685" i="5" s="1"/>
  <c r="C686" i="5"/>
  <c r="C687" i="5"/>
  <c r="C688" i="5"/>
  <c r="V688" i="5" s="1"/>
  <c r="E688" i="5" s="1"/>
  <c r="X688" i="5" s="1"/>
  <c r="C689" i="5"/>
  <c r="V689" i="5" s="1"/>
  <c r="E689" i="5" s="1"/>
  <c r="X689" i="5" s="1"/>
  <c r="C690" i="5"/>
  <c r="V690" i="5" s="1"/>
  <c r="C691" i="5"/>
  <c r="C692" i="5"/>
  <c r="V692" i="5" s="1"/>
  <c r="E692" i="5" s="1"/>
  <c r="X692" i="5" s="1"/>
  <c r="C693" i="5"/>
  <c r="V693" i="5" s="1"/>
  <c r="E693" i="5" s="1"/>
  <c r="X693" i="5" s="1"/>
  <c r="C694" i="5"/>
  <c r="C695" i="5"/>
  <c r="C696" i="5"/>
  <c r="C697" i="5"/>
  <c r="V697" i="5" s="1"/>
  <c r="E697" i="5" s="1"/>
  <c r="X697" i="5" s="1"/>
  <c r="C698" i="5"/>
  <c r="V698" i="5" s="1"/>
  <c r="E698" i="5" s="1"/>
  <c r="X698" i="5" s="1"/>
  <c r="C699" i="5"/>
  <c r="C700" i="5"/>
  <c r="V700" i="5" s="1"/>
  <c r="E700" i="5" s="1"/>
  <c r="X700" i="5" s="1"/>
  <c r="C701" i="5"/>
  <c r="C702" i="5"/>
  <c r="V702" i="5" s="1"/>
  <c r="E702" i="5" s="1"/>
  <c r="X702" i="5" s="1"/>
  <c r="C703" i="5"/>
  <c r="C704" i="5"/>
  <c r="V704" i="5" s="1"/>
  <c r="E704" i="5" s="1"/>
  <c r="X704" i="5" s="1"/>
  <c r="C705" i="5"/>
  <c r="V705" i="5" s="1"/>
  <c r="E705" i="5" s="1"/>
  <c r="X705" i="5" s="1"/>
  <c r="C706" i="5"/>
  <c r="V706" i="5" s="1"/>
  <c r="E706" i="5" s="1"/>
  <c r="X706" i="5" s="1"/>
  <c r="C707" i="5"/>
  <c r="C708" i="5"/>
  <c r="V708" i="5" s="1"/>
  <c r="E708" i="5" s="1"/>
  <c r="X708" i="5" s="1"/>
  <c r="C709" i="5"/>
  <c r="V709" i="5" s="1"/>
  <c r="E709" i="5" s="1"/>
  <c r="X709" i="5" s="1"/>
  <c r="C710" i="5"/>
  <c r="V710" i="5" s="1"/>
  <c r="E710" i="5" s="1"/>
  <c r="X710" i="5" s="1"/>
  <c r="C711" i="5"/>
  <c r="C712" i="5"/>
  <c r="V712" i="5" s="1"/>
  <c r="E712" i="5" s="1"/>
  <c r="X712" i="5" s="1"/>
  <c r="C713" i="5"/>
  <c r="C714" i="5"/>
  <c r="V714" i="5" s="1"/>
  <c r="E714" i="5" s="1"/>
  <c r="X714" i="5" s="1"/>
  <c r="C715" i="5"/>
  <c r="C716" i="5"/>
  <c r="V716" i="5" s="1"/>
  <c r="E716" i="5" s="1"/>
  <c r="X716" i="5" s="1"/>
  <c r="C717" i="5"/>
  <c r="V717" i="5" s="1"/>
  <c r="E717" i="5" s="1"/>
  <c r="X717" i="5" s="1"/>
  <c r="C718" i="5"/>
  <c r="C719" i="5"/>
  <c r="C720" i="5"/>
  <c r="V720" i="5" s="1"/>
  <c r="E720" i="5" s="1"/>
  <c r="X720" i="5" s="1"/>
  <c r="C721" i="5"/>
  <c r="V721" i="5" s="1"/>
  <c r="E721" i="5" s="1"/>
  <c r="X721" i="5" s="1"/>
  <c r="C722" i="5"/>
  <c r="V722" i="5" s="1"/>
  <c r="C723" i="5"/>
  <c r="C724" i="5"/>
  <c r="V724" i="5" s="1"/>
  <c r="E724" i="5" s="1"/>
  <c r="X724" i="5" s="1"/>
  <c r="C725" i="5"/>
  <c r="V725" i="5" s="1"/>
  <c r="E725" i="5" s="1"/>
  <c r="X725" i="5" s="1"/>
  <c r="C726" i="5"/>
  <c r="V726" i="5" s="1"/>
  <c r="E726" i="5" s="1"/>
  <c r="X726" i="5" s="1"/>
  <c r="C727" i="5"/>
  <c r="C728" i="5"/>
  <c r="V728" i="5" s="1"/>
  <c r="C729" i="5"/>
  <c r="V729" i="5" s="1"/>
  <c r="E729" i="5" s="1"/>
  <c r="X729" i="5" s="1"/>
  <c r="C730" i="5"/>
  <c r="V730" i="5" s="1"/>
  <c r="C731" i="5"/>
  <c r="C732" i="5"/>
  <c r="V732" i="5" s="1"/>
  <c r="E732" i="5" s="1"/>
  <c r="X732" i="5" s="1"/>
  <c r="C733" i="5"/>
  <c r="V733" i="5" s="1"/>
  <c r="E733" i="5" s="1"/>
  <c r="X733" i="5" s="1"/>
  <c r="C734" i="5"/>
  <c r="C735" i="5"/>
  <c r="C736" i="5"/>
  <c r="V736" i="5" s="1"/>
  <c r="C737" i="5"/>
  <c r="V737" i="5" s="1"/>
  <c r="E737" i="5" s="1"/>
  <c r="X737" i="5" s="1"/>
  <c r="C738" i="5"/>
  <c r="V738" i="5" s="1"/>
  <c r="C739" i="5"/>
  <c r="C740" i="5"/>
  <c r="V740" i="5" s="1"/>
  <c r="E740" i="5" s="1"/>
  <c r="X740" i="5" s="1"/>
  <c r="C741" i="5"/>
  <c r="C742" i="5"/>
  <c r="C743" i="5"/>
  <c r="C744" i="5"/>
  <c r="V744" i="5" s="1"/>
  <c r="E744" i="5" s="1"/>
  <c r="X744" i="5" s="1"/>
  <c r="C745" i="5"/>
  <c r="V745" i="5" s="1"/>
  <c r="E745" i="5" s="1"/>
  <c r="X745" i="5" s="1"/>
  <c r="C746" i="5"/>
  <c r="V746" i="5" s="1"/>
  <c r="E746" i="5" s="1"/>
  <c r="X746" i="5" s="1"/>
  <c r="C747" i="5"/>
  <c r="C748" i="5"/>
  <c r="V748" i="5" s="1"/>
  <c r="E748" i="5" s="1"/>
  <c r="X748" i="5" s="1"/>
  <c r="C749" i="5"/>
  <c r="C750" i="5"/>
  <c r="V750" i="5" s="1"/>
  <c r="E750" i="5" s="1"/>
  <c r="X750" i="5" s="1"/>
  <c r="C751" i="5"/>
  <c r="C752" i="5"/>
  <c r="V752" i="5" s="1"/>
  <c r="E752" i="5" s="1"/>
  <c r="X752" i="5" s="1"/>
  <c r="C753" i="5"/>
  <c r="V753" i="5" s="1"/>
  <c r="E753" i="5" s="1"/>
  <c r="X753" i="5" s="1"/>
  <c r="C754" i="5"/>
  <c r="V754" i="5" s="1"/>
  <c r="C755" i="5"/>
  <c r="C756" i="5"/>
  <c r="V756" i="5" s="1"/>
  <c r="E756" i="5" s="1"/>
  <c r="X756" i="5" s="1"/>
  <c r="C757" i="5"/>
  <c r="C758" i="5"/>
  <c r="V758" i="5" s="1"/>
  <c r="E758" i="5" s="1"/>
  <c r="X758" i="5" s="1"/>
  <c r="C759" i="5"/>
  <c r="C760" i="5"/>
  <c r="V760" i="5" s="1"/>
  <c r="E760" i="5" s="1"/>
  <c r="X760" i="5" s="1"/>
  <c r="C761" i="5"/>
  <c r="V761" i="5" s="1"/>
  <c r="E761" i="5" s="1"/>
  <c r="X761" i="5" s="1"/>
  <c r="C762" i="5"/>
  <c r="V762" i="5" s="1"/>
  <c r="E762" i="5" s="1"/>
  <c r="X762" i="5" s="1"/>
  <c r="C763" i="5"/>
  <c r="C764" i="5"/>
  <c r="V764" i="5" s="1"/>
  <c r="E764" i="5" s="1"/>
  <c r="X764" i="5" s="1"/>
  <c r="C765" i="5"/>
  <c r="V765" i="5" s="1"/>
  <c r="E765" i="5" s="1"/>
  <c r="X765" i="5" s="1"/>
  <c r="C766" i="5"/>
  <c r="V766" i="5" s="1"/>
  <c r="E766" i="5" s="1"/>
  <c r="X766" i="5" s="1"/>
  <c r="C767" i="5"/>
  <c r="C768" i="5"/>
  <c r="V768" i="5" s="1"/>
  <c r="E768" i="5" s="1"/>
  <c r="X768" i="5" s="1"/>
  <c r="C769" i="5"/>
  <c r="V769" i="5" s="1"/>
  <c r="E769" i="5" s="1"/>
  <c r="X769" i="5" s="1"/>
  <c r="C770" i="5"/>
  <c r="V770" i="5" s="1"/>
  <c r="C771" i="5"/>
  <c r="C772" i="5"/>
  <c r="V772" i="5" s="1"/>
  <c r="E772" i="5" s="1"/>
  <c r="X772" i="5" s="1"/>
  <c r="C773" i="5"/>
  <c r="C774" i="5"/>
  <c r="C775" i="5"/>
  <c r="C776" i="5"/>
  <c r="V776" i="5" s="1"/>
  <c r="E776" i="5" s="1"/>
  <c r="X776" i="5" s="1"/>
  <c r="C777" i="5"/>
  <c r="V777" i="5" s="1"/>
  <c r="E777" i="5" s="1"/>
  <c r="X777" i="5" s="1"/>
  <c r="C778" i="5"/>
  <c r="V778" i="5" s="1"/>
  <c r="E778" i="5" s="1"/>
  <c r="X778" i="5" s="1"/>
  <c r="C779" i="5"/>
  <c r="C780" i="5"/>
  <c r="V780" i="5" s="1"/>
  <c r="E780" i="5" s="1"/>
  <c r="X780" i="5" s="1"/>
  <c r="C781" i="5"/>
  <c r="V781" i="5" s="1"/>
  <c r="E781" i="5" s="1"/>
  <c r="X781" i="5" s="1"/>
  <c r="C782" i="5"/>
  <c r="C783" i="5"/>
  <c r="C784" i="5"/>
  <c r="V784" i="5" s="1"/>
  <c r="E784" i="5" s="1"/>
  <c r="X784" i="5" s="1"/>
  <c r="C785" i="5"/>
  <c r="V785" i="5" s="1"/>
  <c r="E785" i="5" s="1"/>
  <c r="X785" i="5" s="1"/>
  <c r="C786" i="5"/>
  <c r="V786" i="5" s="1"/>
  <c r="C787" i="5"/>
  <c r="C788" i="5"/>
  <c r="V788" i="5" s="1"/>
  <c r="E788" i="5" s="1"/>
  <c r="X788" i="5" s="1"/>
  <c r="C789" i="5"/>
  <c r="V789" i="5" s="1"/>
  <c r="E789" i="5" s="1"/>
  <c r="X789" i="5" s="1"/>
  <c r="C790" i="5"/>
  <c r="C791" i="5"/>
  <c r="C792" i="5"/>
  <c r="V792" i="5" s="1"/>
  <c r="C793" i="5"/>
  <c r="V793" i="5" s="1"/>
  <c r="E793" i="5" s="1"/>
  <c r="X793" i="5" s="1"/>
  <c r="C794" i="5"/>
  <c r="V794" i="5" s="1"/>
  <c r="C795" i="5"/>
  <c r="C796" i="5"/>
  <c r="V796" i="5" s="1"/>
  <c r="E796" i="5" s="1"/>
  <c r="X796" i="5" s="1"/>
  <c r="C797" i="5"/>
  <c r="V797" i="5" s="1"/>
  <c r="E797" i="5" s="1"/>
  <c r="X797" i="5" s="1"/>
  <c r="C798" i="5"/>
  <c r="C799" i="5"/>
  <c r="C800" i="5"/>
  <c r="V800" i="5" s="1"/>
  <c r="C801" i="5"/>
  <c r="V801" i="5" s="1"/>
  <c r="E801" i="5" s="1"/>
  <c r="X801" i="5" s="1"/>
  <c r="C802" i="5"/>
  <c r="V802" i="5" s="1"/>
  <c r="E802" i="5" s="1"/>
  <c r="X802" i="5" s="1"/>
  <c r="C803" i="5"/>
  <c r="C804" i="5"/>
  <c r="V804" i="5" s="1"/>
  <c r="E804" i="5" s="1"/>
  <c r="X804" i="5" s="1"/>
  <c r="C805" i="5"/>
  <c r="C806" i="5"/>
  <c r="C807" i="5"/>
  <c r="C808" i="5"/>
  <c r="V808" i="5" s="1"/>
  <c r="C809" i="5"/>
  <c r="C810" i="5"/>
  <c r="C811" i="5"/>
  <c r="C812" i="5"/>
  <c r="V812" i="5" s="1"/>
  <c r="C813" i="5"/>
  <c r="C814" i="5"/>
  <c r="C815" i="5"/>
  <c r="C816" i="5"/>
  <c r="C817" i="5"/>
  <c r="V817" i="5" s="1"/>
  <c r="E817" i="5" s="1"/>
  <c r="X817" i="5" s="1"/>
  <c r="C818" i="5"/>
  <c r="V818" i="5" s="1"/>
  <c r="E818" i="5" s="1"/>
  <c r="X818" i="5" s="1"/>
  <c r="C819" i="5"/>
  <c r="C820" i="5"/>
  <c r="V820" i="5" s="1"/>
  <c r="E820" i="5" s="1"/>
  <c r="X820" i="5" s="1"/>
  <c r="C821" i="5"/>
  <c r="V821" i="5" s="1"/>
  <c r="E821" i="5" s="1"/>
  <c r="X821" i="5" s="1"/>
  <c r="C822" i="5"/>
  <c r="C823" i="5"/>
  <c r="C824" i="5"/>
  <c r="C825" i="5"/>
  <c r="V825" i="5" s="1"/>
  <c r="E825" i="5" s="1"/>
  <c r="X825" i="5" s="1"/>
  <c r="C826" i="5"/>
  <c r="V826" i="5" s="1"/>
  <c r="E826" i="5" s="1"/>
  <c r="X826" i="5" s="1"/>
  <c r="C827" i="5"/>
  <c r="C828" i="5"/>
  <c r="V828" i="5" s="1"/>
  <c r="E828" i="5" s="1"/>
  <c r="X828" i="5" s="1"/>
  <c r="C829" i="5"/>
  <c r="V829" i="5" s="1"/>
  <c r="E829" i="5" s="1"/>
  <c r="X829" i="5" s="1"/>
  <c r="C830" i="5"/>
  <c r="C831" i="5"/>
  <c r="C832" i="5"/>
  <c r="V832" i="5" s="1"/>
  <c r="E832" i="5" s="1"/>
  <c r="X832" i="5" s="1"/>
  <c r="C833" i="5"/>
  <c r="V833" i="5" s="1"/>
  <c r="E833" i="5" s="1"/>
  <c r="X833" i="5" s="1"/>
  <c r="C834" i="5"/>
  <c r="V834" i="5" s="1"/>
  <c r="E834" i="5" s="1"/>
  <c r="X834" i="5" s="1"/>
  <c r="C835" i="5"/>
  <c r="C836" i="5"/>
  <c r="V836" i="5" s="1"/>
  <c r="E836" i="5" s="1"/>
  <c r="X836" i="5" s="1"/>
  <c r="C837" i="5"/>
  <c r="V837" i="5" s="1"/>
  <c r="E837" i="5" s="1"/>
  <c r="X837" i="5" s="1"/>
  <c r="C838" i="5"/>
  <c r="C839" i="5"/>
  <c r="C840" i="5"/>
  <c r="V840" i="5" s="1"/>
  <c r="E840" i="5" s="1"/>
  <c r="X840" i="5" s="1"/>
  <c r="C841" i="5"/>
  <c r="V841" i="5" s="1"/>
  <c r="E841" i="5" s="1"/>
  <c r="X841" i="5" s="1"/>
  <c r="C842" i="5"/>
  <c r="V842" i="5" s="1"/>
  <c r="E842" i="5" s="1"/>
  <c r="X842" i="5" s="1"/>
  <c r="C843" i="5"/>
  <c r="C844" i="5"/>
  <c r="V844" i="5" s="1"/>
  <c r="C845" i="5"/>
  <c r="V845" i="5" s="1"/>
  <c r="E845" i="5" s="1"/>
  <c r="X845" i="5" s="1"/>
  <c r="C846" i="5"/>
  <c r="V846" i="5" s="1"/>
  <c r="E846" i="5" s="1"/>
  <c r="X846" i="5" s="1"/>
  <c r="C847" i="5"/>
  <c r="C848" i="5"/>
  <c r="V848" i="5" s="1"/>
  <c r="C849" i="5"/>
  <c r="C850" i="5"/>
  <c r="V850" i="5" s="1"/>
  <c r="E850" i="5" s="1"/>
  <c r="X850" i="5" s="1"/>
  <c r="C851" i="5"/>
  <c r="C852" i="5"/>
  <c r="V852" i="5" s="1"/>
  <c r="C853" i="5"/>
  <c r="V853" i="5" s="1"/>
  <c r="E853" i="5" s="1"/>
  <c r="X853" i="5" s="1"/>
  <c r="C854" i="5"/>
  <c r="V854" i="5" s="1"/>
  <c r="E854" i="5" s="1"/>
  <c r="X854" i="5" s="1"/>
  <c r="C855" i="5"/>
  <c r="C856" i="5"/>
  <c r="C857" i="5"/>
  <c r="V857" i="5" s="1"/>
  <c r="E857" i="5" s="1"/>
  <c r="X857" i="5" s="1"/>
  <c r="C858" i="5"/>
  <c r="V858" i="5" s="1"/>
  <c r="E858" i="5" s="1"/>
  <c r="X858" i="5" s="1"/>
  <c r="C859" i="5"/>
  <c r="C860" i="5"/>
  <c r="V860" i="5" s="1"/>
  <c r="C861" i="5"/>
  <c r="C862" i="5"/>
  <c r="C863" i="5"/>
  <c r="C864" i="5"/>
  <c r="C865" i="5"/>
  <c r="C866" i="5"/>
  <c r="V866" i="5" s="1"/>
  <c r="E866" i="5" s="1"/>
  <c r="X866" i="5" s="1"/>
  <c r="C867" i="5"/>
  <c r="C868" i="5"/>
  <c r="V868" i="5" s="1"/>
  <c r="E868" i="5" s="1"/>
  <c r="X868" i="5" s="1"/>
  <c r="C869" i="5"/>
  <c r="V869" i="5" s="1"/>
  <c r="E869" i="5" s="1"/>
  <c r="X869" i="5" s="1"/>
  <c r="C870" i="5"/>
  <c r="C871" i="5"/>
  <c r="C872" i="5"/>
  <c r="V872" i="5" s="1"/>
  <c r="C873" i="5"/>
  <c r="C874" i="5"/>
  <c r="V874" i="5" s="1"/>
  <c r="E874" i="5" s="1"/>
  <c r="X874" i="5" s="1"/>
  <c r="C875" i="5"/>
  <c r="C876" i="5"/>
  <c r="V876" i="5" s="1"/>
  <c r="C877" i="5"/>
  <c r="V877" i="5" s="1"/>
  <c r="E877" i="5" s="1"/>
  <c r="X877" i="5" s="1"/>
  <c r="C878" i="5"/>
  <c r="C879" i="5"/>
  <c r="C880" i="5"/>
  <c r="C881" i="5"/>
  <c r="V881" i="5" s="1"/>
  <c r="E881" i="5" s="1"/>
  <c r="X881" i="5" s="1"/>
  <c r="C882" i="5"/>
  <c r="V882" i="5" s="1"/>
  <c r="E882" i="5" s="1"/>
  <c r="X882" i="5" s="1"/>
  <c r="C883" i="5"/>
  <c r="C884" i="5"/>
  <c r="V884" i="5" s="1"/>
  <c r="E884" i="5" s="1"/>
  <c r="X884" i="5" s="1"/>
  <c r="C885" i="5"/>
  <c r="C886" i="5"/>
  <c r="V886" i="5" s="1"/>
  <c r="E886" i="5" s="1"/>
  <c r="X886" i="5" s="1"/>
  <c r="C887" i="5"/>
  <c r="C888" i="5"/>
  <c r="C889" i="5"/>
  <c r="V889" i="5" s="1"/>
  <c r="E889" i="5" s="1"/>
  <c r="X889" i="5" s="1"/>
  <c r="C890" i="5"/>
  <c r="C891" i="5"/>
  <c r="C892" i="5"/>
  <c r="V892" i="5" s="1"/>
  <c r="E892" i="5" s="1"/>
  <c r="X892" i="5" s="1"/>
  <c r="C893" i="5"/>
  <c r="C894" i="5"/>
  <c r="C895" i="5"/>
  <c r="C896" i="5"/>
  <c r="C897" i="5"/>
  <c r="C898" i="5"/>
  <c r="V898" i="5" s="1"/>
  <c r="C899" i="5"/>
  <c r="C900" i="5"/>
  <c r="V900" i="5" s="1"/>
  <c r="E900" i="5" s="1"/>
  <c r="X900" i="5" s="1"/>
  <c r="C901" i="5"/>
  <c r="V901" i="5" s="1"/>
  <c r="E901" i="5" s="1"/>
  <c r="X901" i="5" s="1"/>
  <c r="C902" i="5"/>
  <c r="C903" i="5"/>
  <c r="C904" i="5"/>
  <c r="C905" i="5"/>
  <c r="C906" i="5"/>
  <c r="V906" i="5" s="1"/>
  <c r="E906" i="5" s="1"/>
  <c r="X906" i="5" s="1"/>
  <c r="C907" i="5"/>
  <c r="C908" i="5"/>
  <c r="V908" i="5" s="1"/>
  <c r="C909" i="5"/>
  <c r="C910" i="5"/>
  <c r="C911" i="5"/>
  <c r="C912" i="5"/>
  <c r="V912" i="5" s="1"/>
  <c r="E912" i="5" s="1"/>
  <c r="X912" i="5" s="1"/>
  <c r="C913" i="5"/>
  <c r="V913" i="5" s="1"/>
  <c r="E913" i="5" s="1"/>
  <c r="X913" i="5" s="1"/>
  <c r="C914" i="5"/>
  <c r="V914" i="5" s="1"/>
  <c r="E914" i="5" s="1"/>
  <c r="X914" i="5" s="1"/>
  <c r="C915" i="5"/>
  <c r="C916" i="5"/>
  <c r="V916" i="5" s="1"/>
  <c r="C917" i="5"/>
  <c r="V917" i="5" s="1"/>
  <c r="E917" i="5" s="1"/>
  <c r="X917" i="5" s="1"/>
  <c r="C918" i="5"/>
  <c r="V918" i="5" s="1"/>
  <c r="C919" i="5"/>
  <c r="C920" i="5"/>
  <c r="V920" i="5" s="1"/>
  <c r="E920" i="5" s="1"/>
  <c r="X920" i="5" s="1"/>
  <c r="C921" i="5"/>
  <c r="V921" i="5" s="1"/>
  <c r="E921" i="5" s="1"/>
  <c r="X921" i="5" s="1"/>
  <c r="C922" i="5"/>
  <c r="V922" i="5" s="1"/>
  <c r="E922" i="5" s="1"/>
  <c r="X922" i="5" s="1"/>
  <c r="C923" i="5"/>
  <c r="C924" i="5"/>
  <c r="V924" i="5" s="1"/>
  <c r="C925" i="5"/>
  <c r="V925" i="5" s="1"/>
  <c r="E925" i="5" s="1"/>
  <c r="X925" i="5" s="1"/>
  <c r="C926" i="5"/>
  <c r="V926" i="5" s="1"/>
  <c r="E926" i="5" s="1"/>
  <c r="X926" i="5" s="1"/>
  <c r="C927" i="5"/>
  <c r="C928" i="5"/>
  <c r="V928" i="5" s="1"/>
  <c r="E928" i="5" s="1"/>
  <c r="X928" i="5" s="1"/>
  <c r="C929" i="5"/>
  <c r="V929" i="5" s="1"/>
  <c r="E929" i="5" s="1"/>
  <c r="X929" i="5" s="1"/>
  <c r="C930" i="5"/>
  <c r="V930" i="5" s="1"/>
  <c r="E930" i="5" s="1"/>
  <c r="X930" i="5" s="1"/>
  <c r="C931" i="5"/>
  <c r="C932" i="5"/>
  <c r="V932" i="5" s="1"/>
  <c r="E932" i="5" s="1"/>
  <c r="X932" i="5" s="1"/>
  <c r="C933" i="5"/>
  <c r="V933" i="5" s="1"/>
  <c r="E933" i="5" s="1"/>
  <c r="X933" i="5" s="1"/>
  <c r="C934" i="5"/>
  <c r="C935" i="5"/>
  <c r="C936" i="5"/>
  <c r="V936" i="5" s="1"/>
  <c r="E936" i="5" s="1"/>
  <c r="X936" i="5" s="1"/>
  <c r="C937" i="5"/>
  <c r="C938" i="5"/>
  <c r="V938" i="5" s="1"/>
  <c r="E938" i="5" s="1"/>
  <c r="X938" i="5" s="1"/>
  <c r="C939" i="5"/>
  <c r="C940" i="5"/>
  <c r="V940" i="5" s="1"/>
  <c r="C941" i="5"/>
  <c r="V941" i="5" s="1"/>
  <c r="E941" i="5" s="1"/>
  <c r="X941" i="5" s="1"/>
  <c r="C942" i="5"/>
  <c r="C943" i="5"/>
  <c r="C944" i="5"/>
  <c r="V944" i="5" s="1"/>
  <c r="C945" i="5"/>
  <c r="V945" i="5" s="1"/>
  <c r="E945" i="5" s="1"/>
  <c r="X945" i="5" s="1"/>
  <c r="C946" i="5"/>
  <c r="V946" i="5" s="1"/>
  <c r="E946" i="5" s="1"/>
  <c r="X946" i="5" s="1"/>
  <c r="C947" i="5"/>
  <c r="C948" i="5"/>
  <c r="V948" i="5" s="1"/>
  <c r="E948" i="5" s="1"/>
  <c r="X948" i="5" s="1"/>
  <c r="C949" i="5"/>
  <c r="C950" i="5"/>
  <c r="V950" i="5" s="1"/>
  <c r="E950" i="5" s="1"/>
  <c r="X950" i="5" s="1"/>
  <c r="C951" i="5"/>
  <c r="C952" i="5"/>
  <c r="C953" i="5"/>
  <c r="V953" i="5" s="1"/>
  <c r="E953" i="5" s="1"/>
  <c r="X953" i="5" s="1"/>
  <c r="C954" i="5"/>
  <c r="C955" i="5"/>
  <c r="C956" i="5"/>
  <c r="V956" i="5" s="1"/>
  <c r="E956" i="5" s="1"/>
  <c r="X956" i="5" s="1"/>
  <c r="C957" i="5"/>
  <c r="V957" i="5" s="1"/>
  <c r="E957" i="5" s="1"/>
  <c r="X957" i="5" s="1"/>
  <c r="C958" i="5"/>
  <c r="C959" i="5"/>
  <c r="C960" i="5"/>
  <c r="V960" i="5" s="1"/>
  <c r="C961" i="5"/>
  <c r="V961" i="5" s="1"/>
  <c r="E961" i="5" s="1"/>
  <c r="X961" i="5" s="1"/>
  <c r="C962" i="5"/>
  <c r="V962" i="5" s="1"/>
  <c r="E962" i="5" s="1"/>
  <c r="X962" i="5" s="1"/>
  <c r="C963" i="5"/>
  <c r="C964" i="5"/>
  <c r="V964" i="5" s="1"/>
  <c r="E964" i="5" s="1"/>
  <c r="X964" i="5" s="1"/>
  <c r="C965" i="5"/>
  <c r="V965" i="5" s="1"/>
  <c r="E965" i="5" s="1"/>
  <c r="X965" i="5" s="1"/>
  <c r="C966" i="5"/>
  <c r="C967" i="5"/>
  <c r="C968" i="5"/>
  <c r="V968" i="5" s="1"/>
  <c r="E968" i="5" s="1"/>
  <c r="X968" i="5" s="1"/>
  <c r="C969" i="5"/>
  <c r="V969" i="5" s="1"/>
  <c r="C970" i="5"/>
  <c r="V970" i="5" s="1"/>
  <c r="E970" i="5" s="1"/>
  <c r="X970" i="5" s="1"/>
  <c r="C971" i="5"/>
  <c r="C972" i="5"/>
  <c r="C973" i="5"/>
  <c r="V973" i="5" s="1"/>
  <c r="E973" i="5" s="1"/>
  <c r="X973" i="5" s="1"/>
  <c r="C974" i="5"/>
  <c r="V974" i="5" s="1"/>
  <c r="E974" i="5" s="1"/>
  <c r="X974" i="5" s="1"/>
  <c r="C975" i="5"/>
  <c r="C976" i="5"/>
  <c r="V976" i="5" s="1"/>
  <c r="C977" i="5"/>
  <c r="C978" i="5"/>
  <c r="V978" i="5" s="1"/>
  <c r="E978" i="5" s="1"/>
  <c r="X978" i="5" s="1"/>
  <c r="C979" i="5"/>
  <c r="C980" i="5"/>
  <c r="C981" i="5"/>
  <c r="C982" i="5"/>
  <c r="C983" i="5"/>
  <c r="C984" i="5"/>
  <c r="V984" i="5" s="1"/>
  <c r="E984" i="5" s="1"/>
  <c r="X984" i="5" s="1"/>
  <c r="C985" i="5"/>
  <c r="V985" i="5" s="1"/>
  <c r="E985" i="5" s="1"/>
  <c r="X985" i="5" s="1"/>
  <c r="C986" i="5"/>
  <c r="V986" i="5" s="1"/>
  <c r="E986" i="5" s="1"/>
  <c r="X986" i="5" s="1"/>
  <c r="C987" i="5"/>
  <c r="C988" i="5"/>
  <c r="C989" i="5"/>
  <c r="V989" i="5" s="1"/>
  <c r="E989" i="5" s="1"/>
  <c r="X989" i="5" s="1"/>
  <c r="C990" i="5"/>
  <c r="V990" i="5" s="1"/>
  <c r="C991" i="5"/>
  <c r="C992" i="5"/>
  <c r="V992" i="5" s="1"/>
  <c r="E992" i="5" s="1"/>
  <c r="X992" i="5" s="1"/>
  <c r="C993" i="5"/>
  <c r="C994" i="5"/>
  <c r="V994" i="5" s="1"/>
  <c r="E994" i="5" s="1"/>
  <c r="X994" i="5" s="1"/>
  <c r="C995" i="5"/>
  <c r="C996" i="5"/>
  <c r="C997" i="5"/>
  <c r="V997" i="5" s="1"/>
  <c r="E997" i="5" s="1"/>
  <c r="X997" i="5" s="1"/>
  <c r="C998" i="5"/>
  <c r="C999" i="5"/>
  <c r="C1000" i="5"/>
  <c r="C1001" i="5"/>
  <c r="V1001" i="5" s="1"/>
  <c r="E1001" i="5" s="1"/>
  <c r="X1001" i="5" s="1"/>
  <c r="C1002" i="5"/>
  <c r="V1002" i="5" s="1"/>
  <c r="E1002" i="5" s="1"/>
  <c r="X1002" i="5" s="1"/>
  <c r="C1003" i="5"/>
  <c r="C1004" i="5"/>
  <c r="C1005" i="5"/>
  <c r="V1005" i="5" s="1"/>
  <c r="E1005" i="5" s="1"/>
  <c r="X1005" i="5" s="1"/>
  <c r="C1006" i="5"/>
  <c r="V1006" i="5" s="1"/>
  <c r="E1006" i="5" s="1"/>
  <c r="X1006" i="5" s="1"/>
  <c r="C1007" i="5"/>
  <c r="C1008" i="5"/>
  <c r="V1008" i="5" s="1"/>
  <c r="E1008" i="5" s="1"/>
  <c r="X1008" i="5" s="1"/>
  <c r="C1009" i="5"/>
  <c r="C1010" i="5"/>
  <c r="V1010" i="5" s="1"/>
  <c r="E1010" i="5" s="1"/>
  <c r="X1010" i="5" s="1"/>
  <c r="C1011" i="5"/>
  <c r="C1012" i="5"/>
  <c r="C1013" i="5"/>
  <c r="C1014" i="5"/>
  <c r="C1015" i="5"/>
  <c r="C1016" i="5"/>
  <c r="V1016" i="5" s="1"/>
  <c r="E1016" i="5" s="1"/>
  <c r="X1016" i="5" s="1"/>
  <c r="C1017" i="5"/>
  <c r="C1018" i="5"/>
  <c r="V1018" i="5" s="1"/>
  <c r="C1019" i="5"/>
  <c r="C1020" i="5"/>
  <c r="C1021" i="5"/>
  <c r="V1021" i="5" s="1"/>
  <c r="E1021" i="5" s="1"/>
  <c r="X1021" i="5" s="1"/>
  <c r="C1022" i="5"/>
  <c r="C1023" i="5"/>
  <c r="C1024" i="5"/>
  <c r="C1025" i="5"/>
  <c r="V1025" i="5" s="1"/>
  <c r="E1025" i="5" s="1"/>
  <c r="X1025" i="5" s="1"/>
  <c r="C1026" i="5"/>
  <c r="V1026" i="5" s="1"/>
  <c r="C1027" i="5"/>
  <c r="C1028" i="5"/>
  <c r="C1029" i="5"/>
  <c r="V1029" i="5" s="1"/>
  <c r="E1029" i="5" s="1"/>
  <c r="X1029" i="5" s="1"/>
  <c r="C1030" i="5"/>
  <c r="C1031" i="5"/>
  <c r="C1032" i="5"/>
  <c r="V1032" i="5" s="1"/>
  <c r="E1032" i="5" s="1"/>
  <c r="X1032" i="5" s="1"/>
  <c r="C1033" i="5"/>
  <c r="V1033" i="5" s="1"/>
  <c r="C1034" i="5"/>
  <c r="V1034" i="5" s="1"/>
  <c r="E1034" i="5" s="1"/>
  <c r="X1034" i="5" s="1"/>
  <c r="C1035" i="5"/>
  <c r="C1036" i="5"/>
  <c r="C1037" i="5"/>
  <c r="V1037" i="5" s="1"/>
  <c r="E1037" i="5" s="1"/>
  <c r="X1037" i="5" s="1"/>
  <c r="C1038" i="5"/>
  <c r="C1039" i="5"/>
  <c r="C1040" i="5"/>
  <c r="V1040" i="5" s="1"/>
  <c r="E1040" i="5" s="1"/>
  <c r="X1040" i="5" s="1"/>
  <c r="C1041" i="5"/>
  <c r="C1042" i="5"/>
  <c r="V1042" i="5" s="1"/>
  <c r="E1042" i="5" s="1"/>
  <c r="X1042" i="5" s="1"/>
  <c r="C1043" i="5"/>
  <c r="C1044" i="5"/>
  <c r="C1045" i="5"/>
  <c r="V1045" i="5" s="1"/>
  <c r="E1045" i="5" s="1"/>
  <c r="X1045" i="5" s="1"/>
  <c r="C1046" i="5"/>
  <c r="V1046" i="5" s="1"/>
  <c r="E1046" i="5" s="1"/>
  <c r="X1046" i="5" s="1"/>
  <c r="C1047" i="5"/>
  <c r="C1048" i="5"/>
  <c r="V1048" i="5" s="1"/>
  <c r="E1048" i="5" s="1"/>
  <c r="X1048" i="5" s="1"/>
  <c r="C1049" i="5"/>
  <c r="C1050" i="5"/>
  <c r="V1050" i="5" s="1"/>
  <c r="E1050" i="5" s="1"/>
  <c r="X1050" i="5" s="1"/>
  <c r="C1051" i="5"/>
  <c r="C1052" i="5"/>
  <c r="C1053" i="5"/>
  <c r="C1054" i="5"/>
  <c r="C1055" i="5"/>
  <c r="C1056" i="5"/>
  <c r="V1056" i="5" s="1"/>
  <c r="E1056" i="5" s="1"/>
  <c r="X1056" i="5" s="1"/>
  <c r="C1057" i="5"/>
  <c r="V1057" i="5" s="1"/>
  <c r="E1057" i="5" s="1"/>
  <c r="X1057" i="5" s="1"/>
  <c r="C1058" i="5"/>
  <c r="V1058" i="5" s="1"/>
  <c r="E1058" i="5" s="1"/>
  <c r="X1058" i="5" s="1"/>
  <c r="C1059" i="5"/>
  <c r="C1060" i="5"/>
  <c r="C1061" i="5"/>
  <c r="V1061" i="5" s="1"/>
  <c r="E1061" i="5" s="1"/>
  <c r="X1061" i="5" s="1"/>
  <c r="C1062" i="5"/>
  <c r="C1063" i="5"/>
  <c r="C1064" i="5"/>
  <c r="V1064" i="5" s="1"/>
  <c r="E1064" i="5" s="1"/>
  <c r="X1064" i="5" s="1"/>
  <c r="C1065" i="5"/>
  <c r="V1065" i="5" s="1"/>
  <c r="C1066" i="5"/>
  <c r="V1066" i="5" s="1"/>
  <c r="E1066" i="5" s="1"/>
  <c r="X1066" i="5" s="1"/>
  <c r="C1067" i="5"/>
  <c r="C1068" i="5"/>
  <c r="C1069" i="5"/>
  <c r="V1069" i="5" s="1"/>
  <c r="E1069" i="5" s="1"/>
  <c r="X1069" i="5" s="1"/>
  <c r="C1070" i="5"/>
  <c r="V1070" i="5" s="1"/>
  <c r="E1070" i="5" s="1"/>
  <c r="X1070" i="5" s="1"/>
  <c r="C1071" i="5"/>
  <c r="C1072" i="5"/>
  <c r="V1072" i="5" s="1"/>
  <c r="E1072" i="5" s="1"/>
  <c r="X1072" i="5" s="1"/>
  <c r="C1073" i="5"/>
  <c r="V1073" i="5" s="1"/>
  <c r="E1073" i="5" s="1"/>
  <c r="X1073" i="5" s="1"/>
  <c r="C1074" i="5"/>
  <c r="V1074" i="5" s="1"/>
  <c r="C1075" i="5"/>
  <c r="C1076" i="5"/>
  <c r="C1077" i="5"/>
  <c r="C1078" i="5"/>
  <c r="V1078" i="5" s="1"/>
  <c r="E1078" i="5" s="1"/>
  <c r="X1078" i="5" s="1"/>
  <c r="C1079" i="5"/>
  <c r="C1080" i="5"/>
  <c r="V1080" i="5" s="1"/>
  <c r="E1080" i="5" s="1"/>
  <c r="X1080" i="5" s="1"/>
  <c r="C1081" i="5"/>
  <c r="V1081" i="5" s="1"/>
  <c r="E1081" i="5" s="1"/>
  <c r="X1081" i="5" s="1"/>
  <c r="C1082" i="5"/>
  <c r="V1082" i="5" s="1"/>
  <c r="E1082" i="5" s="1"/>
  <c r="X1082" i="5" s="1"/>
  <c r="C1083" i="5"/>
  <c r="C1084" i="5"/>
  <c r="C1085" i="5"/>
  <c r="V1085" i="5" s="1"/>
  <c r="E1085" i="5" s="1"/>
  <c r="X1085" i="5" s="1"/>
  <c r="C1086" i="5"/>
  <c r="V1086" i="5" s="1"/>
  <c r="C1087" i="5"/>
  <c r="C1088" i="5"/>
  <c r="V1088" i="5" s="1"/>
  <c r="E1088" i="5" s="1"/>
  <c r="X1088" i="5" s="1"/>
  <c r="C1089" i="5"/>
  <c r="V1089" i="5" s="1"/>
  <c r="E1089" i="5" s="1"/>
  <c r="X1089" i="5" s="1"/>
  <c r="C1090" i="5"/>
  <c r="V1090" i="5" s="1"/>
  <c r="C1091" i="5"/>
  <c r="C1092" i="5"/>
  <c r="C1093" i="5"/>
  <c r="V1093" i="5" s="1"/>
  <c r="E1093" i="5" s="1"/>
  <c r="X1093" i="5" s="1"/>
  <c r="C1094" i="5"/>
  <c r="V1094" i="5" s="1"/>
  <c r="E1094" i="5" s="1"/>
  <c r="X1094" i="5" s="1"/>
  <c r="C1095" i="5"/>
  <c r="C1096" i="5"/>
  <c r="V1096" i="5" s="1"/>
  <c r="E1096" i="5" s="1"/>
  <c r="X1096" i="5" s="1"/>
  <c r="C1097" i="5"/>
  <c r="V1097" i="5" s="1"/>
  <c r="E1097" i="5" s="1"/>
  <c r="X1097" i="5" s="1"/>
  <c r="C1098" i="5"/>
  <c r="V1098" i="5" s="1"/>
  <c r="C1099" i="5"/>
  <c r="C1100" i="5"/>
  <c r="C1101" i="5"/>
  <c r="V1101" i="5" s="1"/>
  <c r="E1101" i="5" s="1"/>
  <c r="X1101" i="5" s="1"/>
  <c r="C1102" i="5"/>
  <c r="V1102" i="5" s="1"/>
  <c r="E1102" i="5" s="1"/>
  <c r="X1102" i="5" s="1"/>
  <c r="C1103" i="5"/>
  <c r="C1104" i="5"/>
  <c r="V1104" i="5" s="1"/>
  <c r="E1104" i="5" s="1"/>
  <c r="X1104" i="5" s="1"/>
  <c r="C1105" i="5"/>
  <c r="V1105" i="5" s="1"/>
  <c r="E1105" i="5" s="1"/>
  <c r="X1105" i="5" s="1"/>
  <c r="C1106" i="5"/>
  <c r="V1106" i="5" s="1"/>
  <c r="C1107" i="5"/>
  <c r="C1108" i="5"/>
  <c r="C1109" i="5"/>
  <c r="C1110" i="5"/>
  <c r="C1111" i="5"/>
  <c r="C1112" i="5"/>
  <c r="V1112" i="5" s="1"/>
  <c r="E1112" i="5" s="1"/>
  <c r="X1112" i="5" s="1"/>
  <c r="C1113" i="5"/>
  <c r="V1113" i="5" s="1"/>
  <c r="E1113" i="5" s="1"/>
  <c r="X1113" i="5" s="1"/>
  <c r="C1114" i="5"/>
  <c r="V1114" i="5" s="1"/>
  <c r="E1114" i="5" s="1"/>
  <c r="X1114" i="5" s="1"/>
  <c r="C1115" i="5"/>
  <c r="C1116" i="5"/>
  <c r="C1117" i="5"/>
  <c r="C1118" i="5"/>
  <c r="V1118" i="5" s="1"/>
  <c r="E1118" i="5" s="1"/>
  <c r="X1118" i="5" s="1"/>
  <c r="C1119" i="5"/>
  <c r="C1120" i="5"/>
  <c r="V1120" i="5" s="1"/>
  <c r="E1120" i="5" s="1"/>
  <c r="X1120" i="5" s="1"/>
  <c r="C1121" i="5"/>
  <c r="V1121" i="5" s="1"/>
  <c r="E1121" i="5" s="1"/>
  <c r="X1121" i="5" s="1"/>
  <c r="C1122" i="5"/>
  <c r="V1122" i="5" s="1"/>
  <c r="C1123" i="5"/>
  <c r="C1124" i="5"/>
  <c r="C1125" i="5"/>
  <c r="V1125" i="5" s="1"/>
  <c r="E1125" i="5" s="1"/>
  <c r="X1125" i="5" s="1"/>
  <c r="C1126" i="5"/>
  <c r="C1127" i="5"/>
  <c r="C1128" i="5"/>
  <c r="V1128" i="5" s="1"/>
  <c r="E1128" i="5" s="1"/>
  <c r="X1128" i="5" s="1"/>
  <c r="C1129" i="5"/>
  <c r="V1129" i="5" s="1"/>
  <c r="C1130" i="5"/>
  <c r="V1130" i="5" s="1"/>
  <c r="E1130" i="5" s="1"/>
  <c r="X1130" i="5" s="1"/>
  <c r="C1131" i="5"/>
  <c r="C1132" i="5"/>
  <c r="C1133" i="5"/>
  <c r="V1133" i="5" s="1"/>
  <c r="E1133" i="5" s="1"/>
  <c r="X1133" i="5" s="1"/>
  <c r="C1134" i="5"/>
  <c r="C1135" i="5"/>
  <c r="C1136" i="5"/>
  <c r="V1136" i="5" s="1"/>
  <c r="E1136" i="5" s="1"/>
  <c r="X1136" i="5" s="1"/>
  <c r="C1137" i="5"/>
  <c r="C1138" i="5"/>
  <c r="V1138" i="5" s="1"/>
  <c r="E1138" i="5" s="1"/>
  <c r="X1138" i="5" s="1"/>
  <c r="C1139" i="5"/>
  <c r="C1140" i="5"/>
  <c r="C1141" i="5"/>
  <c r="V1141" i="5" s="1"/>
  <c r="E1141" i="5" s="1"/>
  <c r="X1141" i="5" s="1"/>
  <c r="C1142" i="5"/>
  <c r="V1142" i="5" s="1"/>
  <c r="C1143" i="5"/>
  <c r="C1144" i="5"/>
  <c r="V1144" i="5" s="1"/>
  <c r="E1144" i="5" s="1"/>
  <c r="X1144" i="5" s="1"/>
  <c r="C1145" i="5"/>
  <c r="V1145" i="5" s="1"/>
  <c r="E1145" i="5" s="1"/>
  <c r="X1145" i="5" s="1"/>
  <c r="C1146" i="5"/>
  <c r="V1146" i="5" s="1"/>
  <c r="C1147" i="5"/>
  <c r="C1148" i="5"/>
  <c r="C1149" i="5"/>
  <c r="V1149" i="5" s="1"/>
  <c r="E1149" i="5" s="1"/>
  <c r="X1149" i="5" s="1"/>
  <c r="C1150" i="5"/>
  <c r="C1151" i="5"/>
  <c r="C1152" i="5"/>
  <c r="V1152" i="5" s="1"/>
  <c r="E1152" i="5" s="1"/>
  <c r="X1152" i="5" s="1"/>
  <c r="C1153" i="5"/>
  <c r="C1154" i="5"/>
  <c r="V1154" i="5" s="1"/>
  <c r="C1155" i="5"/>
  <c r="C1156" i="5"/>
  <c r="C1157" i="5"/>
  <c r="V1157" i="5" s="1"/>
  <c r="E1157" i="5" s="1"/>
  <c r="X1157" i="5" s="1"/>
  <c r="C1158" i="5"/>
  <c r="C1159" i="5"/>
  <c r="C1160" i="5"/>
  <c r="V1160" i="5" s="1"/>
  <c r="E1160" i="5" s="1"/>
  <c r="X1160" i="5" s="1"/>
  <c r="C1161" i="5"/>
  <c r="C1162" i="5"/>
  <c r="V1162" i="5" s="1"/>
  <c r="E1162" i="5" s="1"/>
  <c r="X1162" i="5" s="1"/>
  <c r="C1163" i="5"/>
  <c r="C1164" i="5"/>
  <c r="C1165" i="5"/>
  <c r="C1166" i="5"/>
  <c r="C1167" i="5"/>
  <c r="C1168" i="5"/>
  <c r="V1168" i="5" s="1"/>
  <c r="E1168" i="5" s="1"/>
  <c r="X1168" i="5" s="1"/>
  <c r="C1169" i="5"/>
  <c r="C1170" i="5"/>
  <c r="V1170" i="5" s="1"/>
  <c r="E1170" i="5" s="1"/>
  <c r="X1170" i="5" s="1"/>
  <c r="C1171" i="5"/>
  <c r="C1172" i="5"/>
  <c r="C1173" i="5"/>
  <c r="V1173" i="5" s="1"/>
  <c r="E1173" i="5" s="1"/>
  <c r="X1173" i="5" s="1"/>
  <c r="C1174" i="5"/>
  <c r="V1174" i="5" s="1"/>
  <c r="E1174" i="5" s="1"/>
  <c r="X1174" i="5" s="1"/>
  <c r="C1175" i="5"/>
  <c r="C1176" i="5"/>
  <c r="V1176" i="5" s="1"/>
  <c r="C1177" i="5"/>
  <c r="C1178" i="5"/>
  <c r="V1178" i="5" s="1"/>
  <c r="E1178" i="5" s="1"/>
  <c r="X1178" i="5" s="1"/>
  <c r="C1179" i="5"/>
  <c r="C1180" i="5"/>
  <c r="C1181" i="5"/>
  <c r="V1181" i="5" s="1"/>
  <c r="E1181" i="5" s="1"/>
  <c r="X1181" i="5" s="1"/>
  <c r="C1182" i="5"/>
  <c r="C1183" i="5"/>
  <c r="C1184" i="5"/>
  <c r="V1184" i="5" s="1"/>
  <c r="E1184" i="5" s="1"/>
  <c r="X1184" i="5" s="1"/>
  <c r="C1185" i="5"/>
  <c r="V1185" i="5" s="1"/>
  <c r="E1185" i="5" s="1"/>
  <c r="X1185" i="5" s="1"/>
  <c r="C1186" i="5"/>
  <c r="V1186" i="5" s="1"/>
  <c r="E1186" i="5" s="1"/>
  <c r="X1186" i="5" s="1"/>
  <c r="C1187" i="5"/>
  <c r="C1188" i="5"/>
  <c r="C1189" i="5"/>
  <c r="C1190" i="5"/>
  <c r="C1191" i="5"/>
  <c r="C1192" i="5"/>
  <c r="V1192" i="5" s="1"/>
  <c r="E1192" i="5" s="1"/>
  <c r="X1192" i="5" s="1"/>
  <c r="C1193" i="5"/>
  <c r="V1193" i="5" s="1"/>
  <c r="C1194" i="5"/>
  <c r="V1194" i="5" s="1"/>
  <c r="E1194" i="5" s="1"/>
  <c r="X1194" i="5" s="1"/>
  <c r="C1195" i="5"/>
  <c r="C1196" i="5"/>
  <c r="C1197" i="5"/>
  <c r="V1197" i="5" s="1"/>
  <c r="E1197" i="5" s="1"/>
  <c r="X1197" i="5" s="1"/>
  <c r="C1198" i="5"/>
  <c r="C1199" i="5"/>
  <c r="C1200" i="5"/>
  <c r="C1201" i="5"/>
  <c r="C1202" i="5"/>
  <c r="V1202" i="5" s="1"/>
  <c r="E1202" i="5" s="1"/>
  <c r="X1202" i="5" s="1"/>
  <c r="C1203" i="5"/>
  <c r="C1204" i="5"/>
  <c r="C1205" i="5"/>
  <c r="V1205" i="5" s="1"/>
  <c r="E1205" i="5" s="1"/>
  <c r="X1205" i="5" s="1"/>
  <c r="C1206" i="5"/>
  <c r="C1207" i="5"/>
  <c r="C1208" i="5"/>
  <c r="C1209" i="5"/>
  <c r="C1210" i="5"/>
  <c r="V1210" i="5" s="1"/>
  <c r="E1210" i="5" s="1"/>
  <c r="X1210" i="5" s="1"/>
  <c r="C1211" i="5"/>
  <c r="C1212" i="5"/>
  <c r="C1213" i="5"/>
  <c r="V1213" i="5" s="1"/>
  <c r="E1213" i="5" s="1"/>
  <c r="X1213" i="5" s="1"/>
  <c r="C1214" i="5"/>
  <c r="C1215" i="5"/>
  <c r="C1216" i="5"/>
  <c r="C1217" i="5"/>
  <c r="V1217" i="5" s="1"/>
  <c r="E1217" i="5" s="1"/>
  <c r="X1217" i="5" s="1"/>
  <c r="C1218" i="5"/>
  <c r="V1218" i="5" s="1"/>
  <c r="C1219" i="5"/>
  <c r="C1220" i="5"/>
  <c r="C1221" i="5"/>
  <c r="V1221" i="5" s="1"/>
  <c r="E1221" i="5" s="1"/>
  <c r="X1221" i="5" s="1"/>
  <c r="C1222" i="5"/>
  <c r="C1223" i="5"/>
  <c r="C1224" i="5"/>
  <c r="V1224" i="5" s="1"/>
  <c r="E1224" i="5" s="1"/>
  <c r="X1224" i="5" s="1"/>
  <c r="C1225" i="5"/>
  <c r="C1226" i="5"/>
  <c r="V1226" i="5" s="1"/>
  <c r="C1227" i="5"/>
  <c r="C1228" i="5"/>
  <c r="C1229" i="5"/>
  <c r="V1229" i="5" s="1"/>
  <c r="E1229" i="5" s="1"/>
  <c r="X1229" i="5" s="1"/>
  <c r="C1230" i="5"/>
  <c r="C1231" i="5"/>
  <c r="C1232" i="5"/>
  <c r="V1232" i="5" s="1"/>
  <c r="C1233" i="5"/>
  <c r="C1234" i="5"/>
  <c r="V1234" i="5" s="1"/>
  <c r="C1235" i="5"/>
  <c r="C1236" i="5"/>
  <c r="C1237" i="5"/>
  <c r="V1237" i="5" s="1"/>
  <c r="E1237" i="5" s="1"/>
  <c r="X1237" i="5" s="1"/>
  <c r="C1238" i="5"/>
  <c r="C1239" i="5"/>
  <c r="C1240" i="5"/>
  <c r="V1240" i="5" s="1"/>
  <c r="E1240" i="5" s="1"/>
  <c r="X1240" i="5" s="1"/>
  <c r="C1241" i="5"/>
  <c r="V1241" i="5" s="1"/>
  <c r="E1241" i="5" s="1"/>
  <c r="X1241" i="5" s="1"/>
  <c r="C1242" i="5"/>
  <c r="V1242" i="5" s="1"/>
  <c r="C1243" i="5"/>
  <c r="C1244" i="5"/>
  <c r="C1245" i="5"/>
  <c r="V1245" i="5" s="1"/>
  <c r="E1245" i="5" s="1"/>
  <c r="X1245" i="5" s="1"/>
  <c r="C1246" i="5"/>
  <c r="C1247" i="5"/>
  <c r="C1248" i="5"/>
  <c r="V1248" i="5" s="1"/>
  <c r="C1249" i="5"/>
  <c r="C1250" i="5"/>
  <c r="V1250" i="5" s="1"/>
  <c r="E1250" i="5" s="1"/>
  <c r="X1250" i="5" s="1"/>
  <c r="C1251" i="5"/>
  <c r="C1252" i="5"/>
  <c r="C1253" i="5"/>
  <c r="V1253" i="5" s="1"/>
  <c r="E1253" i="5" s="1"/>
  <c r="X1253" i="5" s="1"/>
  <c r="C1254" i="5"/>
  <c r="C1255" i="5"/>
  <c r="C1256" i="5"/>
  <c r="C1257" i="5"/>
  <c r="V1257" i="5" s="1"/>
  <c r="C1258" i="5"/>
  <c r="V1258" i="5" s="1"/>
  <c r="E1258" i="5" s="1"/>
  <c r="X1258" i="5" s="1"/>
  <c r="C1259" i="5"/>
  <c r="C1260" i="5"/>
  <c r="C1261" i="5"/>
  <c r="V1261" i="5" s="1"/>
  <c r="E1261" i="5" s="1"/>
  <c r="X1261" i="5" s="1"/>
  <c r="C1262" i="5"/>
  <c r="C1263" i="5"/>
  <c r="C1264" i="5"/>
  <c r="C1265" i="5"/>
  <c r="C1266" i="5"/>
  <c r="V1266" i="5" s="1"/>
  <c r="E1266" i="5" s="1"/>
  <c r="X1266" i="5" s="1"/>
  <c r="C1267" i="5"/>
  <c r="C1268" i="5"/>
  <c r="C1269" i="5"/>
  <c r="V1269" i="5" s="1"/>
  <c r="E1269" i="5" s="1"/>
  <c r="X1269" i="5" s="1"/>
  <c r="C1270" i="5"/>
  <c r="C1271" i="5"/>
  <c r="C1272" i="5"/>
  <c r="C1273" i="5"/>
  <c r="V1273" i="5" s="1"/>
  <c r="E1273" i="5" s="1"/>
  <c r="X1273" i="5" s="1"/>
  <c r="C1274" i="5"/>
  <c r="V1274" i="5" s="1"/>
  <c r="E1274" i="5" s="1"/>
  <c r="X1274" i="5" s="1"/>
  <c r="C1275" i="5"/>
  <c r="C1276" i="5"/>
  <c r="C1277" i="5"/>
  <c r="V1277" i="5" s="1"/>
  <c r="C1278" i="5"/>
  <c r="V1278" i="5" s="1"/>
  <c r="E1278" i="5" s="1"/>
  <c r="X1278" i="5" s="1"/>
  <c r="C1279" i="5"/>
  <c r="C1280" i="5"/>
  <c r="V1280" i="5" s="1"/>
  <c r="E1280" i="5" s="1"/>
  <c r="X1280" i="5" s="1"/>
  <c r="C1281" i="5"/>
  <c r="C1282" i="5"/>
  <c r="V1282" i="5" s="1"/>
  <c r="E1282" i="5" s="1"/>
  <c r="X1282" i="5" s="1"/>
  <c r="C1283" i="5"/>
  <c r="C1284" i="5"/>
  <c r="C1285" i="5"/>
  <c r="V1285" i="5" s="1"/>
  <c r="E1285" i="5" s="1"/>
  <c r="X1285" i="5" s="1"/>
  <c r="C1286" i="5"/>
  <c r="V1286" i="5" s="1"/>
  <c r="C1287" i="5"/>
  <c r="C1288" i="5"/>
  <c r="C1289" i="5"/>
  <c r="C1290" i="5"/>
  <c r="V1290" i="5" s="1"/>
  <c r="C1291" i="5"/>
  <c r="C1292" i="5"/>
  <c r="C1293" i="5"/>
  <c r="V1293" i="5" s="1"/>
  <c r="E1293" i="5" s="1"/>
  <c r="X1293" i="5" s="1"/>
  <c r="C1294" i="5"/>
  <c r="C1295" i="5"/>
  <c r="C1296" i="5"/>
  <c r="V1296" i="5" s="1"/>
  <c r="E1296" i="5" s="1"/>
  <c r="X1296" i="5" s="1"/>
  <c r="C1297" i="5"/>
  <c r="V1297" i="5" s="1"/>
  <c r="C1298" i="5"/>
  <c r="V1298" i="5" s="1"/>
  <c r="E1298" i="5" s="1"/>
  <c r="X1298" i="5" s="1"/>
  <c r="C1299" i="5"/>
  <c r="C1300" i="5"/>
  <c r="C1301" i="5"/>
  <c r="V1301" i="5" s="1"/>
  <c r="E1301" i="5" s="1"/>
  <c r="X1301" i="5" s="1"/>
  <c r="C1302" i="5"/>
  <c r="V1302" i="5" s="1"/>
  <c r="E1302" i="5" s="1"/>
  <c r="X1302" i="5" s="1"/>
  <c r="C1303" i="5"/>
  <c r="C1304" i="5"/>
  <c r="V1304" i="5" s="1"/>
  <c r="E1304" i="5" s="1"/>
  <c r="X1304" i="5" s="1"/>
  <c r="C1305" i="5"/>
  <c r="C1306" i="5"/>
  <c r="V1306" i="5" s="1"/>
  <c r="E1306" i="5" s="1"/>
  <c r="X1306" i="5" s="1"/>
  <c r="C1307" i="5"/>
  <c r="C1308" i="5"/>
  <c r="C1309" i="5"/>
  <c r="V1309" i="5" s="1"/>
  <c r="E1309" i="5" s="1"/>
  <c r="X1309" i="5" s="1"/>
  <c r="C1310" i="5"/>
  <c r="V1310" i="5" s="1"/>
  <c r="C1311" i="5"/>
  <c r="C1312" i="5"/>
  <c r="C1313" i="5"/>
  <c r="C1314" i="5"/>
  <c r="V1314" i="5" s="1"/>
  <c r="E1314" i="5" s="1"/>
  <c r="X1314" i="5" s="1"/>
  <c r="C1315" i="5"/>
  <c r="C1316" i="5"/>
  <c r="C1317" i="5"/>
  <c r="V1317" i="5" s="1"/>
  <c r="E1317" i="5" s="1"/>
  <c r="X1317" i="5" s="1"/>
  <c r="C1318" i="5"/>
  <c r="V1318" i="5" s="1"/>
  <c r="E1318" i="5" s="1"/>
  <c r="X1318" i="5" s="1"/>
  <c r="C1319" i="5"/>
  <c r="C1320" i="5"/>
  <c r="C1321" i="5"/>
  <c r="V1321" i="5" s="1"/>
  <c r="E1321" i="5" s="1"/>
  <c r="X1321" i="5" s="1"/>
  <c r="C1322" i="5"/>
  <c r="V1322" i="5" s="1"/>
  <c r="E1322" i="5" s="1"/>
  <c r="X1322" i="5" s="1"/>
  <c r="C1323" i="5"/>
  <c r="C1324" i="5"/>
  <c r="C1325" i="5"/>
  <c r="C1326" i="5"/>
  <c r="C1327" i="5"/>
  <c r="C1328" i="5"/>
  <c r="V1328" i="5" s="1"/>
  <c r="E1328" i="5" s="1"/>
  <c r="X1328" i="5" s="1"/>
  <c r="C1329" i="5"/>
  <c r="V1329" i="5" s="1"/>
  <c r="C1330" i="5"/>
  <c r="V1330" i="5" s="1"/>
  <c r="E1330" i="5" s="1"/>
  <c r="X1330" i="5" s="1"/>
  <c r="C1331" i="5"/>
  <c r="C1332" i="5"/>
  <c r="C1333" i="5"/>
  <c r="V1333" i="5" s="1"/>
  <c r="E1333" i="5" s="1"/>
  <c r="X1333" i="5" s="1"/>
  <c r="C1334" i="5"/>
  <c r="V1334" i="5" s="1"/>
  <c r="E1334" i="5" s="1"/>
  <c r="X1334" i="5" s="1"/>
  <c r="C1335" i="5"/>
  <c r="C1336" i="5"/>
  <c r="V1336" i="5" s="1"/>
  <c r="E1336" i="5" s="1"/>
  <c r="X1336" i="5" s="1"/>
  <c r="C1337" i="5"/>
  <c r="C1338" i="5"/>
  <c r="V1338" i="5" s="1"/>
  <c r="C1339" i="5"/>
  <c r="C1340" i="5"/>
  <c r="C1341" i="5"/>
  <c r="C1342" i="5"/>
  <c r="V1342" i="5" s="1"/>
  <c r="E1342" i="5" s="1"/>
  <c r="X1342" i="5" s="1"/>
  <c r="C1343" i="5"/>
  <c r="C1344" i="5"/>
  <c r="C1345" i="5"/>
  <c r="V1345" i="5" s="1"/>
  <c r="E1345" i="5" s="1"/>
  <c r="X1345" i="5" s="1"/>
  <c r="C1346" i="5"/>
  <c r="V1346" i="5" s="1"/>
  <c r="C1347" i="5"/>
  <c r="C1348" i="5"/>
  <c r="C1349" i="5"/>
  <c r="V1349" i="5" s="1"/>
  <c r="E1349" i="5" s="1"/>
  <c r="X1349" i="5" s="1"/>
  <c r="C1350" i="5"/>
  <c r="C1351" i="5"/>
  <c r="C1352" i="5"/>
  <c r="V1352" i="5" s="1"/>
  <c r="E1352" i="5" s="1"/>
  <c r="X1352" i="5" s="1"/>
  <c r="C1353" i="5"/>
  <c r="V1353" i="5" s="1"/>
  <c r="C1354" i="5"/>
  <c r="V1354" i="5" s="1"/>
  <c r="C1355" i="5"/>
  <c r="C1356" i="5"/>
  <c r="C1357" i="5"/>
  <c r="V1357" i="5" s="1"/>
  <c r="E1357" i="5" s="1"/>
  <c r="X1357" i="5" s="1"/>
  <c r="C1358" i="5"/>
  <c r="C1359" i="5"/>
  <c r="C1360" i="5"/>
  <c r="C1361" i="5"/>
  <c r="C1362" i="5"/>
  <c r="V1362" i="5" s="1"/>
  <c r="E1362" i="5" s="1"/>
  <c r="X1362" i="5" s="1"/>
  <c r="C1363" i="5"/>
  <c r="C1364" i="5"/>
  <c r="C1365" i="5"/>
  <c r="V1365" i="5" s="1"/>
  <c r="E1365" i="5" s="1"/>
  <c r="X1365" i="5" s="1"/>
  <c r="C1366" i="5"/>
  <c r="V1366" i="5" s="1"/>
  <c r="E1366" i="5" s="1"/>
  <c r="X1366" i="5" s="1"/>
  <c r="C1367" i="5"/>
  <c r="C1368" i="5"/>
  <c r="C1369" i="5"/>
  <c r="V1369" i="5" s="1"/>
  <c r="E1369" i="5" s="1"/>
  <c r="X1369" i="5" s="1"/>
  <c r="C1370" i="5"/>
  <c r="V1370" i="5" s="1"/>
  <c r="E1370" i="5" s="1"/>
  <c r="X1370" i="5" s="1"/>
  <c r="C1371" i="5"/>
  <c r="C1372" i="5"/>
  <c r="C1373" i="5"/>
  <c r="V1373" i="5" s="1"/>
  <c r="E1373" i="5" s="1"/>
  <c r="X1373" i="5" s="1"/>
  <c r="C1374" i="5"/>
  <c r="C1375" i="5"/>
  <c r="C1376" i="5"/>
  <c r="V1376" i="5" s="1"/>
  <c r="E1376" i="5" s="1"/>
  <c r="X1376" i="5" s="1"/>
  <c r="C1377" i="5"/>
  <c r="C1378" i="5"/>
  <c r="V1378" i="5" s="1"/>
  <c r="E1378" i="5" s="1"/>
  <c r="X1378" i="5" s="1"/>
  <c r="C1379" i="5"/>
  <c r="C1380" i="5"/>
  <c r="C1381" i="5"/>
  <c r="V1381" i="5" s="1"/>
  <c r="E1381" i="5" s="1"/>
  <c r="X1381" i="5" s="1"/>
  <c r="C1382" i="5"/>
  <c r="V1382" i="5" s="1"/>
  <c r="E1382" i="5" s="1"/>
  <c r="X1382" i="5" s="1"/>
  <c r="C1383" i="5"/>
  <c r="C1384" i="5"/>
  <c r="V1384" i="5" s="1"/>
  <c r="C1385" i="5"/>
  <c r="V1385" i="5" s="1"/>
  <c r="C1386" i="5"/>
  <c r="C1387" i="5"/>
  <c r="C1388" i="5"/>
  <c r="C1389" i="5"/>
  <c r="C1390" i="5"/>
  <c r="V1390" i="5" s="1"/>
  <c r="E1390" i="5" s="1"/>
  <c r="X1390" i="5" s="1"/>
  <c r="C1391" i="5"/>
  <c r="C1392" i="5"/>
  <c r="V1392" i="5" s="1"/>
  <c r="E1392" i="5" s="1"/>
  <c r="X1392" i="5" s="1"/>
  <c r="C1393" i="5"/>
  <c r="V1393" i="5" s="1"/>
  <c r="E1393" i="5" s="1"/>
  <c r="X1393" i="5" s="1"/>
  <c r="C1394" i="5"/>
  <c r="V1394" i="5" s="1"/>
  <c r="E1394" i="5" s="1"/>
  <c r="X1394" i="5" s="1"/>
  <c r="C1395" i="5"/>
  <c r="C1396" i="5"/>
  <c r="C1397" i="5"/>
  <c r="V1397" i="5" s="1"/>
  <c r="E1397" i="5" s="1"/>
  <c r="X1397" i="5" s="1"/>
  <c r="C1398" i="5"/>
  <c r="V1398" i="5" s="1"/>
  <c r="E1398" i="5" s="1"/>
  <c r="X1398" i="5" s="1"/>
  <c r="C1399" i="5"/>
  <c r="C1400" i="5"/>
  <c r="V1400" i="5" s="1"/>
  <c r="E1400" i="5" s="1"/>
  <c r="X1400" i="5" s="1"/>
  <c r="C1401" i="5"/>
  <c r="C1402" i="5"/>
  <c r="V1402" i="5" s="1"/>
  <c r="E1402" i="5" s="1"/>
  <c r="X1402" i="5" s="1"/>
  <c r="C1403" i="5"/>
  <c r="C1404" i="5"/>
  <c r="C1405" i="5"/>
  <c r="V1405" i="5" s="1"/>
  <c r="E1405" i="5" s="1"/>
  <c r="X1405" i="5" s="1"/>
  <c r="C1406" i="5"/>
  <c r="C1407" i="5"/>
  <c r="C1408" i="5"/>
  <c r="C1409" i="5"/>
  <c r="V1409" i="5" s="1"/>
  <c r="C1410" i="5"/>
  <c r="C1411" i="5"/>
  <c r="C1412" i="5"/>
  <c r="C1413" i="5"/>
  <c r="C1414" i="5"/>
  <c r="C1415" i="5"/>
  <c r="C1416" i="5"/>
  <c r="V1416" i="5" s="1"/>
  <c r="E1416" i="5" s="1"/>
  <c r="X1416" i="5" s="1"/>
  <c r="C1417" i="5"/>
  <c r="V1417" i="5" s="1"/>
  <c r="E1417" i="5" s="1"/>
  <c r="X1417" i="5" s="1"/>
  <c r="C1418" i="5"/>
  <c r="V1418" i="5" s="1"/>
  <c r="E1418" i="5" s="1"/>
  <c r="X1418" i="5" s="1"/>
  <c r="C1419" i="5"/>
  <c r="C1420" i="5"/>
  <c r="C1421" i="5"/>
  <c r="C1422" i="5"/>
  <c r="V1422" i="5" s="1"/>
  <c r="E1422" i="5" s="1"/>
  <c r="X1422" i="5" s="1"/>
  <c r="C1423" i="5"/>
  <c r="C1424" i="5"/>
  <c r="V1424" i="5" s="1"/>
  <c r="E1424" i="5" s="1"/>
  <c r="X1424" i="5" s="1"/>
  <c r="C1425" i="5"/>
  <c r="C1426" i="5"/>
  <c r="V1426" i="5" s="1"/>
  <c r="E1426" i="5" s="1"/>
  <c r="X1426" i="5" s="1"/>
  <c r="C1427" i="5"/>
  <c r="C1428" i="5"/>
  <c r="C1429" i="5"/>
  <c r="V1429" i="5" s="1"/>
  <c r="E1429" i="5" s="1"/>
  <c r="X1429" i="5" s="1"/>
  <c r="C1430" i="5"/>
  <c r="C1431" i="5"/>
  <c r="C1432" i="5"/>
  <c r="V1432" i="5" s="1"/>
  <c r="E1432" i="5" s="1"/>
  <c r="X1432" i="5" s="1"/>
  <c r="C1433" i="5"/>
  <c r="C1434" i="5"/>
  <c r="V1434" i="5" s="1"/>
  <c r="E1434" i="5" s="1"/>
  <c r="X1434" i="5" s="1"/>
  <c r="C1435" i="5"/>
  <c r="C1436" i="5"/>
  <c r="C1437" i="5"/>
  <c r="V1437" i="5" s="1"/>
  <c r="E1437" i="5" s="1"/>
  <c r="X1437" i="5" s="1"/>
  <c r="C1438" i="5"/>
  <c r="V1438" i="5" s="1"/>
  <c r="E1438" i="5" s="1"/>
  <c r="X1438" i="5" s="1"/>
  <c r="C1439" i="5"/>
  <c r="C1440" i="5"/>
  <c r="C1441" i="5"/>
  <c r="C1442" i="5"/>
  <c r="V1442" i="5" s="1"/>
  <c r="E1442" i="5" s="1"/>
  <c r="X1442" i="5" s="1"/>
  <c r="C1443" i="5"/>
  <c r="C1444" i="5"/>
  <c r="C1445" i="5"/>
  <c r="V1445" i="5" s="1"/>
  <c r="E1445" i="5" s="1"/>
  <c r="X1445" i="5" s="1"/>
  <c r="C1446" i="5"/>
  <c r="V1446" i="5" s="1"/>
  <c r="E1446" i="5" s="1"/>
  <c r="X1446" i="5" s="1"/>
  <c r="C1447" i="5"/>
  <c r="C1448" i="5"/>
  <c r="C1449" i="5"/>
  <c r="V1449" i="5" s="1"/>
  <c r="C1450" i="5"/>
  <c r="V1450" i="5" s="1"/>
  <c r="E1450" i="5" s="1"/>
  <c r="X1450" i="5" s="1"/>
  <c r="C1451" i="5"/>
  <c r="C1452" i="5"/>
  <c r="C1453" i="5"/>
  <c r="V1453" i="5" s="1"/>
  <c r="E1453" i="5" s="1"/>
  <c r="X1453" i="5" s="1"/>
  <c r="C1454" i="5"/>
  <c r="V1454" i="5" s="1"/>
  <c r="E1454" i="5" s="1"/>
  <c r="X1454" i="5" s="1"/>
  <c r="C1455" i="5"/>
  <c r="C1456" i="5"/>
  <c r="V1456" i="5" s="1"/>
  <c r="E1456" i="5" s="1"/>
  <c r="X1456" i="5" s="1"/>
  <c r="C1457" i="5"/>
  <c r="C1458" i="5"/>
  <c r="V1458" i="5" s="1"/>
  <c r="E1458" i="5" s="1"/>
  <c r="X1458" i="5" s="1"/>
  <c r="C1459" i="5"/>
  <c r="C1460" i="5"/>
  <c r="C1461" i="5"/>
  <c r="V1461" i="5" s="1"/>
  <c r="E1461" i="5" s="1"/>
  <c r="X1461" i="5" s="1"/>
  <c r="C1462" i="5"/>
  <c r="V1462" i="5" s="1"/>
  <c r="C1463" i="5"/>
  <c r="C1464" i="5"/>
  <c r="V1464" i="5" s="1"/>
  <c r="E1464" i="5" s="1"/>
  <c r="X1464" i="5" s="1"/>
  <c r="C1465" i="5"/>
  <c r="C1466" i="5"/>
  <c r="V1466" i="5" s="1"/>
  <c r="E1466" i="5" s="1"/>
  <c r="X1466" i="5" s="1"/>
  <c r="C1467" i="5"/>
  <c r="C1468" i="5"/>
  <c r="C1469" i="5"/>
  <c r="C1470" i="5"/>
  <c r="C1471" i="5"/>
  <c r="C1472" i="5"/>
  <c r="V1472" i="5" s="1"/>
  <c r="E1472" i="5" s="1"/>
  <c r="X1472" i="5" s="1"/>
  <c r="C1473" i="5"/>
  <c r="V1473" i="5" s="1"/>
  <c r="C1474" i="5"/>
  <c r="C1475" i="5"/>
  <c r="C1476" i="5"/>
  <c r="C1477" i="5"/>
  <c r="C1478" i="5"/>
  <c r="C1479" i="5"/>
  <c r="C1480" i="5"/>
  <c r="V1480" i="5" s="1"/>
  <c r="C1481" i="5"/>
  <c r="C1482" i="5"/>
  <c r="C1483" i="5"/>
  <c r="C1484" i="5"/>
  <c r="C1485" i="5"/>
  <c r="C1486" i="5"/>
  <c r="C1487" i="5"/>
  <c r="C1488" i="5"/>
  <c r="V1488" i="5" s="1"/>
  <c r="E1488" i="5" s="1"/>
  <c r="X1488" i="5" s="1"/>
  <c r="C1489" i="5"/>
  <c r="C1490" i="5"/>
  <c r="C1491" i="5"/>
  <c r="C1492" i="5"/>
  <c r="C1493" i="5"/>
  <c r="C1494" i="5"/>
  <c r="C1495" i="5"/>
  <c r="C1496" i="5"/>
  <c r="C1497" i="5"/>
  <c r="V1497" i="5" s="1"/>
  <c r="E1497" i="5" s="1"/>
  <c r="X1497" i="5" s="1"/>
  <c r="C1498" i="5"/>
  <c r="C1499" i="5"/>
  <c r="C1500" i="5"/>
  <c r="C1501" i="5"/>
  <c r="C1502" i="5"/>
  <c r="C1503" i="5"/>
  <c r="C1504" i="5"/>
  <c r="V1504" i="5" s="1"/>
  <c r="E1504" i="5" s="1"/>
  <c r="X1504" i="5" s="1"/>
  <c r="C1505" i="5"/>
  <c r="C1506" i="5"/>
  <c r="V1506" i="5" s="1"/>
  <c r="E1506" i="5" s="1"/>
  <c r="X1506" i="5" s="1"/>
  <c r="C1507" i="5"/>
  <c r="C1508" i="5"/>
  <c r="C1509" i="5"/>
  <c r="V1509" i="5" s="1"/>
  <c r="E1509" i="5" s="1"/>
  <c r="X1509" i="5" s="1"/>
  <c r="C1510" i="5"/>
  <c r="C1511" i="5"/>
  <c r="C1512" i="5"/>
  <c r="V1512" i="5" s="1"/>
  <c r="E1512" i="5" s="1"/>
  <c r="X1512" i="5" s="1"/>
  <c r="C1513" i="5"/>
  <c r="V1513" i="5" s="1"/>
  <c r="C1514" i="5"/>
  <c r="V1514" i="5" s="1"/>
  <c r="E1514" i="5" s="1"/>
  <c r="X1514" i="5" s="1"/>
  <c r="C1515" i="5"/>
  <c r="C1516" i="5"/>
  <c r="C1517" i="5"/>
  <c r="V1517" i="5" s="1"/>
  <c r="E1517" i="5" s="1"/>
  <c r="X1517" i="5" s="1"/>
  <c r="C1518" i="5"/>
  <c r="V1518" i="5" s="1"/>
  <c r="E1518" i="5" s="1"/>
  <c r="X1518" i="5" s="1"/>
  <c r="C1519" i="5"/>
  <c r="C1520" i="5"/>
  <c r="C1521" i="5"/>
  <c r="V1521" i="5" s="1"/>
  <c r="E1521" i="5" s="1"/>
  <c r="X1521" i="5" s="1"/>
  <c r="C1522" i="5"/>
  <c r="C1523" i="5"/>
  <c r="C1524" i="5"/>
  <c r="C1525" i="5"/>
  <c r="V1525" i="5" s="1"/>
  <c r="E1525" i="5" s="1"/>
  <c r="X1525" i="5" s="1"/>
  <c r="C1526" i="5"/>
  <c r="C1527" i="5"/>
  <c r="C1528" i="5"/>
  <c r="V1528" i="5" s="1"/>
  <c r="C1529" i="5"/>
  <c r="C1530" i="5"/>
  <c r="C1531" i="5"/>
  <c r="C1532" i="5"/>
  <c r="C1533" i="5"/>
  <c r="V1533" i="5" s="1"/>
  <c r="E1533" i="5" s="1"/>
  <c r="X1533" i="5" s="1"/>
  <c r="C1534" i="5"/>
  <c r="C1535" i="5"/>
  <c r="C1536" i="5"/>
  <c r="C1537" i="5"/>
  <c r="V1537" i="5" s="1"/>
  <c r="C1538" i="5"/>
  <c r="C1539" i="5"/>
  <c r="C1540" i="5"/>
  <c r="C1541" i="5"/>
  <c r="V1541" i="5" s="1"/>
  <c r="E1541" i="5" s="1"/>
  <c r="X1541" i="5" s="1"/>
  <c r="C1542" i="5"/>
  <c r="C1543" i="5"/>
  <c r="C1544" i="5"/>
  <c r="V1544" i="5" s="1"/>
  <c r="E1544" i="5" s="1"/>
  <c r="X1544" i="5" s="1"/>
  <c r="C1545" i="5"/>
  <c r="V1545" i="5" s="1"/>
  <c r="E1545" i="5" s="1"/>
  <c r="X1545" i="5" s="1"/>
  <c r="C1546" i="5"/>
  <c r="V1546" i="5" s="1"/>
  <c r="E1546" i="5" s="1"/>
  <c r="X1546" i="5" s="1"/>
  <c r="C1547" i="5"/>
  <c r="C1548" i="5"/>
  <c r="C1549" i="5"/>
  <c r="V1549" i="5" s="1"/>
  <c r="E1549" i="5" s="1"/>
  <c r="X1549" i="5" s="1"/>
  <c r="C1550" i="5"/>
  <c r="C1551" i="5"/>
  <c r="C1552" i="5"/>
  <c r="V1552" i="5" s="1"/>
  <c r="E1552" i="5" s="1"/>
  <c r="X1552" i="5" s="1"/>
  <c r="C1553" i="5"/>
  <c r="C1554" i="5"/>
  <c r="V1554" i="5" s="1"/>
  <c r="E1554" i="5" s="1"/>
  <c r="X1554" i="5" s="1"/>
  <c r="C1555" i="5"/>
  <c r="C1556" i="5"/>
  <c r="C1557" i="5"/>
  <c r="V1557" i="5" s="1"/>
  <c r="E1557" i="5" s="1"/>
  <c r="X1557" i="5" s="1"/>
  <c r="C1558" i="5"/>
  <c r="C1559" i="5"/>
  <c r="C1560" i="5"/>
  <c r="V1560" i="5" s="1"/>
  <c r="C1561" i="5"/>
  <c r="C1562" i="5"/>
  <c r="C1563" i="5"/>
  <c r="C1564" i="5"/>
  <c r="C1565" i="5"/>
  <c r="V1565" i="5" s="1"/>
  <c r="E1565" i="5" s="1"/>
  <c r="X1565" i="5" s="1"/>
  <c r="C1566" i="5"/>
  <c r="C1567" i="5"/>
  <c r="C1568" i="5"/>
  <c r="V1568" i="5" s="1"/>
  <c r="E1568" i="5" s="1"/>
  <c r="X1568" i="5" s="1"/>
  <c r="C1569" i="5"/>
  <c r="C1570" i="5"/>
  <c r="V1570" i="5" s="1"/>
  <c r="E1570" i="5" s="1"/>
  <c r="X1570" i="5" s="1"/>
  <c r="C1571" i="5"/>
  <c r="C1572" i="5"/>
  <c r="C1573" i="5"/>
  <c r="V1573" i="5" s="1"/>
  <c r="E1573" i="5" s="1"/>
  <c r="X1573" i="5" s="1"/>
  <c r="C1574" i="5"/>
  <c r="V1574" i="5" s="1"/>
  <c r="E1574" i="5" s="1"/>
  <c r="X1574" i="5" s="1"/>
  <c r="C1575" i="5"/>
  <c r="C1576" i="5"/>
  <c r="V1576" i="5" s="1"/>
  <c r="E1576" i="5" s="1"/>
  <c r="X1576" i="5" s="1"/>
  <c r="C1577" i="5"/>
  <c r="V1577" i="5" s="1"/>
  <c r="C1578" i="5"/>
  <c r="V1578" i="5" s="1"/>
  <c r="E1578" i="5" s="1"/>
  <c r="X1578" i="5" s="1"/>
  <c r="C1579" i="5"/>
  <c r="C1580" i="5"/>
  <c r="C1581" i="5"/>
  <c r="V1581" i="5" s="1"/>
  <c r="E1581" i="5" s="1"/>
  <c r="X1581" i="5" s="1"/>
  <c r="C1582" i="5"/>
  <c r="V1582" i="5" s="1"/>
  <c r="E1582" i="5" s="1"/>
  <c r="X1582" i="5" s="1"/>
  <c r="C1583" i="5"/>
  <c r="C1584" i="5"/>
  <c r="C1585" i="5"/>
  <c r="C1586" i="5"/>
  <c r="V1586" i="5" s="1"/>
  <c r="E1586" i="5" s="1"/>
  <c r="X1586" i="5" s="1"/>
  <c r="C1587" i="5"/>
  <c r="C1588" i="5"/>
  <c r="C1589" i="5"/>
  <c r="C1590" i="5"/>
  <c r="V1590" i="5" s="1"/>
  <c r="C1591" i="5"/>
  <c r="C1592" i="5"/>
  <c r="C1593" i="5"/>
  <c r="V1593" i="5" s="1"/>
  <c r="E1593" i="5" s="1"/>
  <c r="X1593" i="5" s="1"/>
  <c r="C1594" i="5"/>
  <c r="V1594" i="5" s="1"/>
  <c r="E1594" i="5" s="1"/>
  <c r="X1594" i="5" s="1"/>
  <c r="C1595" i="5"/>
  <c r="C1596" i="5"/>
  <c r="C1597" i="5"/>
  <c r="C1598" i="5"/>
  <c r="C1599" i="5"/>
  <c r="C1600" i="5"/>
  <c r="C1601" i="5"/>
  <c r="V1601" i="5" s="1"/>
  <c r="E1601" i="5" s="1"/>
  <c r="X1601" i="5" s="1"/>
  <c r="C1602" i="5"/>
  <c r="V1602" i="5" s="1"/>
  <c r="E1602" i="5" s="1"/>
  <c r="X1602" i="5" s="1"/>
  <c r="C1603" i="5"/>
  <c r="C1604" i="5"/>
  <c r="C1605" i="5"/>
  <c r="V1605" i="5" s="1"/>
  <c r="E1605" i="5" s="1"/>
  <c r="X1605" i="5" s="1"/>
  <c r="C1606" i="5"/>
  <c r="C1607" i="5"/>
  <c r="C1608" i="5"/>
  <c r="V1608" i="5" s="1"/>
  <c r="C1609" i="5"/>
  <c r="C1610" i="5"/>
  <c r="V1610" i="5" s="1"/>
  <c r="E1610" i="5" s="1"/>
  <c r="X1610" i="5" s="1"/>
  <c r="C1611" i="5"/>
  <c r="C1612" i="5"/>
  <c r="C1613" i="5"/>
  <c r="V1613" i="5" s="1"/>
  <c r="C1614" i="5"/>
  <c r="V1614" i="5" s="1"/>
  <c r="E1614" i="5" s="1"/>
  <c r="X1614" i="5" s="1"/>
  <c r="C1615" i="5"/>
  <c r="C1616" i="5"/>
  <c r="V1616" i="5" s="1"/>
  <c r="E1616" i="5" s="1"/>
  <c r="X1616" i="5" s="1"/>
  <c r="C1617" i="5"/>
  <c r="C1618" i="5"/>
  <c r="V1618" i="5" s="1"/>
  <c r="E1618" i="5" s="1"/>
  <c r="X1618" i="5" s="1"/>
  <c r="C1619" i="5"/>
  <c r="C1620" i="5"/>
  <c r="C1621" i="5"/>
  <c r="V1621" i="5" s="1"/>
  <c r="C1622" i="5"/>
  <c r="C1623" i="5"/>
  <c r="C1624" i="5"/>
  <c r="V1624" i="5" s="1"/>
  <c r="E1624" i="5" s="1"/>
  <c r="X1624" i="5" s="1"/>
  <c r="C1625" i="5"/>
  <c r="V1625" i="5" s="1"/>
  <c r="E1625" i="5" s="1"/>
  <c r="X1625" i="5" s="1"/>
  <c r="C1626" i="5"/>
  <c r="C1627" i="5"/>
  <c r="C1628" i="5"/>
  <c r="C1629" i="5"/>
  <c r="C1630" i="5"/>
  <c r="V1630" i="5" s="1"/>
  <c r="E1630" i="5" s="1"/>
  <c r="X1630" i="5" s="1"/>
  <c r="C1631" i="5"/>
  <c r="C1632" i="5"/>
  <c r="V1632" i="5" s="1"/>
  <c r="E1632" i="5" s="1"/>
  <c r="X1632" i="5" s="1"/>
  <c r="C1633" i="5"/>
  <c r="C1634" i="5"/>
  <c r="V1634" i="5" s="1"/>
  <c r="E1634" i="5" s="1"/>
  <c r="X1634" i="5" s="1"/>
  <c r="C1635" i="5"/>
  <c r="C1636" i="5"/>
  <c r="C1637" i="5"/>
  <c r="C1638" i="5"/>
  <c r="V1638" i="5" s="1"/>
  <c r="E1638" i="5" s="1"/>
  <c r="X1638" i="5" s="1"/>
  <c r="C1639" i="5"/>
  <c r="C1640" i="5"/>
  <c r="C1641" i="5"/>
  <c r="V1641" i="5" s="1"/>
  <c r="E1641" i="5" s="1"/>
  <c r="X1641" i="5" s="1"/>
  <c r="C1642" i="5"/>
  <c r="V1642" i="5" s="1"/>
  <c r="E1642" i="5" s="1"/>
  <c r="X1642" i="5" s="1"/>
  <c r="C1643" i="5"/>
  <c r="C1644" i="5"/>
  <c r="C1645" i="5"/>
  <c r="V1645" i="5" s="1"/>
  <c r="E1645" i="5" s="1"/>
  <c r="X1645" i="5" s="1"/>
  <c r="C1646" i="5"/>
  <c r="V1646" i="5" s="1"/>
  <c r="E1646" i="5" s="1"/>
  <c r="X1646" i="5" s="1"/>
  <c r="C1647" i="5"/>
  <c r="C1648" i="5"/>
  <c r="V1648" i="5" s="1"/>
  <c r="C1649" i="5"/>
  <c r="V1649" i="5" s="1"/>
  <c r="C1650" i="5"/>
  <c r="V1650" i="5" s="1"/>
  <c r="E1650" i="5" s="1"/>
  <c r="X1650" i="5" s="1"/>
  <c r="C1651" i="5"/>
  <c r="C1652" i="5"/>
  <c r="C1653" i="5"/>
  <c r="V1653" i="5" s="1"/>
  <c r="E1653" i="5" s="1"/>
  <c r="X1653" i="5" s="1"/>
  <c r="C1654" i="5"/>
  <c r="C1655" i="5"/>
  <c r="C1656" i="5"/>
  <c r="C1657" i="5"/>
  <c r="C1658" i="5"/>
  <c r="C1659" i="5"/>
  <c r="C1660" i="5"/>
  <c r="C1661" i="5"/>
  <c r="V1661" i="5" s="1"/>
  <c r="E1661" i="5" s="1"/>
  <c r="X1661" i="5" s="1"/>
  <c r="C1662" i="5"/>
  <c r="C1663" i="5"/>
  <c r="C1664" i="5"/>
  <c r="V1664" i="5" s="1"/>
  <c r="E1664" i="5" s="1"/>
  <c r="X1664" i="5" s="1"/>
  <c r="C1665" i="5"/>
  <c r="C1666" i="5"/>
  <c r="C1667" i="5"/>
  <c r="C1668" i="5"/>
  <c r="C1669" i="5"/>
  <c r="V1669" i="5" s="1"/>
  <c r="E1669" i="5" s="1"/>
  <c r="X1669" i="5" s="1"/>
  <c r="C1670" i="5"/>
  <c r="C1671" i="5"/>
  <c r="C1672" i="5"/>
  <c r="V1672" i="5" s="1"/>
  <c r="E1672" i="5" s="1"/>
  <c r="X1672" i="5" s="1"/>
  <c r="C1673" i="5"/>
  <c r="C1674" i="5"/>
  <c r="C1675" i="5"/>
  <c r="C1676" i="5"/>
  <c r="C1677" i="5"/>
  <c r="V1677" i="5" s="1"/>
  <c r="E1677" i="5" s="1"/>
  <c r="X1677" i="5" s="1"/>
  <c r="C1678" i="5"/>
  <c r="C1679" i="5"/>
  <c r="C1680" i="5"/>
  <c r="C1681" i="5"/>
  <c r="C1682" i="5"/>
  <c r="C1683" i="5"/>
  <c r="C1684" i="5"/>
  <c r="C1685" i="5"/>
  <c r="V1685" i="5" s="1"/>
  <c r="E1685" i="5" s="1"/>
  <c r="X1685" i="5" s="1"/>
  <c r="C1686" i="5"/>
  <c r="V1686" i="5" s="1"/>
  <c r="E1686" i="5" s="1"/>
  <c r="X1686" i="5" s="1"/>
  <c r="C1687" i="5"/>
  <c r="C1688" i="5"/>
  <c r="V1688" i="5" s="1"/>
  <c r="E1688" i="5" s="1"/>
  <c r="X1688" i="5" s="1"/>
  <c r="C1689" i="5"/>
  <c r="C1690" i="5"/>
  <c r="C1691" i="5"/>
  <c r="C1692" i="5"/>
  <c r="C1693" i="5"/>
  <c r="C1694" i="5"/>
  <c r="C1695" i="5"/>
  <c r="C1696" i="5"/>
  <c r="V1696" i="5" s="1"/>
  <c r="C1697" i="5"/>
  <c r="V1697" i="5" s="1"/>
  <c r="E1697" i="5" s="1"/>
  <c r="X1697" i="5" s="1"/>
  <c r="C1698" i="5"/>
  <c r="C1699" i="5"/>
  <c r="C1700" i="5"/>
  <c r="C1701" i="5"/>
  <c r="V1701" i="5" s="1"/>
  <c r="C1702" i="5"/>
  <c r="V1702" i="5" s="1"/>
  <c r="C1703" i="5"/>
  <c r="C1704" i="5"/>
  <c r="V1704" i="5" s="1"/>
  <c r="E1704" i="5" s="1"/>
  <c r="X1704" i="5" s="1"/>
  <c r="C1705" i="5"/>
  <c r="C1706" i="5"/>
  <c r="C1707" i="5"/>
  <c r="C1708" i="5"/>
  <c r="C1709" i="5"/>
  <c r="C1710" i="5"/>
  <c r="V1710" i="5" s="1"/>
  <c r="E1710" i="5" s="1"/>
  <c r="X1710" i="5" s="1"/>
  <c r="C1711" i="5"/>
  <c r="C1712" i="5"/>
  <c r="V1712" i="5" s="1"/>
  <c r="C1713" i="5"/>
  <c r="C1714" i="5"/>
  <c r="C1715" i="5"/>
  <c r="C1716" i="5"/>
  <c r="C1717" i="5"/>
  <c r="V1717" i="5" s="1"/>
  <c r="C1718" i="5"/>
  <c r="V1718" i="5" s="1"/>
  <c r="E1718" i="5" s="1"/>
  <c r="X1718" i="5" s="1"/>
  <c r="C1719" i="5"/>
  <c r="C1720" i="5"/>
  <c r="V1720" i="5" s="1"/>
  <c r="E1720" i="5" s="1"/>
  <c r="X1720" i="5" s="1"/>
  <c r="C1721" i="5"/>
  <c r="C1722" i="5"/>
  <c r="C1723" i="5"/>
  <c r="C1724" i="5"/>
  <c r="C1725" i="5"/>
  <c r="V1725" i="5" s="1"/>
  <c r="E1725" i="5" s="1"/>
  <c r="X1725" i="5" s="1"/>
  <c r="C1726" i="5"/>
  <c r="C1727" i="5"/>
  <c r="C1728" i="5"/>
  <c r="C1729" i="5"/>
  <c r="V1729" i="5" s="1"/>
  <c r="E1729" i="5" s="1"/>
  <c r="X1729" i="5" s="1"/>
  <c r="C1730" i="5"/>
  <c r="C1731" i="5"/>
  <c r="C1732" i="5"/>
  <c r="C1733" i="5"/>
  <c r="V1733" i="5" s="1"/>
  <c r="E1733" i="5" s="1"/>
  <c r="X1733" i="5" s="1"/>
  <c r="C1734" i="5"/>
  <c r="C1735" i="5"/>
  <c r="C1736" i="5"/>
  <c r="V1736" i="5" s="1"/>
  <c r="E1736" i="5" s="1"/>
  <c r="X1736" i="5" s="1"/>
  <c r="C1737" i="5"/>
  <c r="C1738" i="5"/>
  <c r="C1739" i="5"/>
  <c r="C1740" i="5"/>
  <c r="C1741" i="5"/>
  <c r="V1741" i="5" s="1"/>
  <c r="E1741" i="5" s="1"/>
  <c r="X1741" i="5" s="1"/>
  <c r="C1742" i="5"/>
  <c r="C1743" i="5"/>
  <c r="C1744" i="5"/>
  <c r="C1745" i="5"/>
  <c r="C1746" i="5"/>
  <c r="C1747" i="5"/>
  <c r="C1748" i="5"/>
  <c r="C1749" i="5"/>
  <c r="V1749" i="5" s="1"/>
  <c r="E1749" i="5" s="1"/>
  <c r="X1749" i="5" s="1"/>
  <c r="C1750" i="5"/>
  <c r="C1751" i="5"/>
  <c r="C1752" i="5"/>
  <c r="V1752" i="5" s="1"/>
  <c r="E1752" i="5" s="1"/>
  <c r="X1752" i="5" s="1"/>
  <c r="C1753" i="5"/>
  <c r="C1754" i="5"/>
  <c r="C1755" i="5"/>
  <c r="C1756" i="5"/>
  <c r="C1757" i="5"/>
  <c r="V1757" i="5" s="1"/>
  <c r="C1758" i="5"/>
  <c r="C1759" i="5"/>
  <c r="C1760" i="5"/>
  <c r="V1760" i="5" s="1"/>
  <c r="C1761" i="5"/>
  <c r="C1762" i="5"/>
  <c r="C1763" i="5"/>
  <c r="C1764" i="5"/>
  <c r="C1765" i="5"/>
  <c r="V1765" i="5" s="1"/>
  <c r="C1766" i="5"/>
  <c r="C1767" i="5"/>
  <c r="C1768" i="5"/>
  <c r="V1768" i="5" s="1"/>
  <c r="E1768" i="5" s="1"/>
  <c r="X1768" i="5" s="1"/>
  <c r="C1769" i="5"/>
  <c r="C1770" i="5"/>
  <c r="C1771" i="5"/>
  <c r="C1772" i="5"/>
  <c r="C1773" i="5"/>
  <c r="V1773" i="5" s="1"/>
  <c r="E1773" i="5" s="1"/>
  <c r="X1773" i="5" s="1"/>
  <c r="C1774" i="5"/>
  <c r="C1775" i="5"/>
  <c r="C1776" i="5"/>
  <c r="V1776" i="5" s="1"/>
  <c r="C1777" i="5"/>
  <c r="C1778" i="5"/>
  <c r="C1779" i="5"/>
  <c r="C1780" i="5"/>
  <c r="C1781" i="5"/>
  <c r="V1781" i="5" s="1"/>
  <c r="E1781" i="5" s="1"/>
  <c r="X1781" i="5" s="1"/>
  <c r="C1782" i="5"/>
  <c r="C1783" i="5"/>
  <c r="C1784" i="5"/>
  <c r="V1784" i="5" s="1"/>
  <c r="E1784" i="5" s="1"/>
  <c r="X1784" i="5" s="1"/>
  <c r="C1785" i="5"/>
  <c r="C1786" i="5"/>
  <c r="C1787" i="5"/>
  <c r="C1788" i="5"/>
  <c r="C1789" i="5"/>
  <c r="V1789" i="5" s="1"/>
  <c r="E1789" i="5" s="1"/>
  <c r="X1789" i="5" s="1"/>
  <c r="C1790" i="5"/>
  <c r="C1791" i="5"/>
  <c r="C1792" i="5"/>
  <c r="C1793" i="5"/>
  <c r="C1794" i="5"/>
  <c r="C1795" i="5"/>
  <c r="C1796" i="5"/>
  <c r="C1797" i="5"/>
  <c r="V1797" i="5" s="1"/>
  <c r="E1797" i="5" s="1"/>
  <c r="X1797" i="5" s="1"/>
  <c r="C1798" i="5"/>
  <c r="C1799" i="5"/>
  <c r="C1800" i="5"/>
  <c r="V1800" i="5" s="1"/>
  <c r="E1800" i="5" s="1"/>
  <c r="X1800" i="5" s="1"/>
  <c r="C1801" i="5"/>
  <c r="C1802" i="5"/>
  <c r="C1803" i="5"/>
  <c r="C1804" i="5"/>
  <c r="C1805" i="5"/>
  <c r="C1806" i="5"/>
  <c r="C1807" i="5"/>
  <c r="C1808" i="5"/>
  <c r="C1809" i="5"/>
  <c r="C1810" i="5"/>
  <c r="V1810" i="5" s="1"/>
  <c r="E1810" i="5" s="1"/>
  <c r="X1810" i="5" s="1"/>
  <c r="C1811" i="5"/>
  <c r="C1812" i="5"/>
  <c r="C1813" i="5"/>
  <c r="V1813" i="5" s="1"/>
  <c r="E1813" i="5" s="1"/>
  <c r="X1813" i="5" s="1"/>
  <c r="C1814" i="5"/>
  <c r="C1815" i="5"/>
  <c r="C1816" i="5"/>
  <c r="V1816" i="5" s="1"/>
  <c r="E1816" i="5" s="1"/>
  <c r="X1816" i="5" s="1"/>
  <c r="C1817" i="5"/>
  <c r="C1818" i="5"/>
  <c r="V1818" i="5" s="1"/>
  <c r="E1818" i="5" s="1"/>
  <c r="X1818" i="5" s="1"/>
  <c r="C1819" i="5"/>
  <c r="C1820" i="5"/>
  <c r="C1821" i="5"/>
  <c r="V1821" i="5" s="1"/>
  <c r="E1821" i="5" s="1"/>
  <c r="X1821" i="5" s="1"/>
  <c r="C1822" i="5"/>
  <c r="C1823" i="5"/>
  <c r="C1824" i="5"/>
  <c r="V1824" i="5" s="1"/>
  <c r="C1825" i="5"/>
  <c r="C1826" i="5"/>
  <c r="V1826" i="5" s="1"/>
  <c r="E1826" i="5" s="1"/>
  <c r="X1826" i="5" s="1"/>
  <c r="C1827" i="5"/>
  <c r="C1828" i="5"/>
  <c r="C1829" i="5"/>
  <c r="V1829" i="5" s="1"/>
  <c r="E1829" i="5" s="1"/>
  <c r="X1829" i="5" s="1"/>
  <c r="C1830" i="5"/>
  <c r="C1831" i="5"/>
  <c r="C1832" i="5"/>
  <c r="V1832" i="5" s="1"/>
  <c r="E1832" i="5" s="1"/>
  <c r="X1832" i="5" s="1"/>
  <c r="C1833" i="5"/>
  <c r="C1834" i="5"/>
  <c r="V1834" i="5" s="1"/>
  <c r="E1834" i="5" s="1"/>
  <c r="X1834" i="5" s="1"/>
  <c r="C1835" i="5"/>
  <c r="C1836" i="5"/>
  <c r="C1837" i="5"/>
  <c r="V1837" i="5" s="1"/>
  <c r="E1837" i="5" s="1"/>
  <c r="X1837" i="5" s="1"/>
  <c r="C1838" i="5"/>
  <c r="C1839" i="5"/>
  <c r="C1840" i="5"/>
  <c r="V1840" i="5" s="1"/>
  <c r="E1840" i="5" s="1"/>
  <c r="X1840" i="5" s="1"/>
  <c r="C1841" i="5"/>
  <c r="C1842" i="5"/>
  <c r="C1843" i="5"/>
  <c r="C1844" i="5"/>
  <c r="C1845" i="5"/>
  <c r="V1845" i="5" s="1"/>
  <c r="E1845" i="5" s="1"/>
  <c r="X1845" i="5" s="1"/>
  <c r="C1846" i="5"/>
  <c r="C1847" i="5"/>
  <c r="C1848" i="5"/>
  <c r="V1848" i="5" s="1"/>
  <c r="E1848" i="5" s="1"/>
  <c r="X1848" i="5" s="1"/>
  <c r="C1849" i="5"/>
  <c r="C1850" i="5"/>
  <c r="V1850" i="5" s="1"/>
  <c r="E1850" i="5" s="1"/>
  <c r="X1850" i="5" s="1"/>
  <c r="C1851" i="5"/>
  <c r="C1852" i="5"/>
  <c r="C1853" i="5"/>
  <c r="V1853" i="5" s="1"/>
  <c r="E1853" i="5" s="1"/>
  <c r="X1853" i="5" s="1"/>
  <c r="C1854" i="5"/>
  <c r="C1855" i="5"/>
  <c r="C1856" i="5"/>
  <c r="C1857" i="5"/>
  <c r="C1858" i="5"/>
  <c r="V1858" i="5" s="1"/>
  <c r="E1858" i="5" s="1"/>
  <c r="X1858" i="5" s="1"/>
  <c r="C1859" i="5"/>
  <c r="C1860" i="5"/>
  <c r="C1861" i="5"/>
  <c r="V1861" i="5" s="1"/>
  <c r="E1861" i="5" s="1"/>
  <c r="X1861" i="5" s="1"/>
  <c r="C1862" i="5"/>
  <c r="C1863" i="5"/>
  <c r="C1864" i="5"/>
  <c r="V1864" i="5" s="1"/>
  <c r="E1864" i="5" s="1"/>
  <c r="X1864" i="5" s="1"/>
  <c r="C1865" i="5"/>
  <c r="C1866" i="5"/>
  <c r="V1866" i="5" s="1"/>
  <c r="E1866" i="5" s="1"/>
  <c r="X1866" i="5" s="1"/>
  <c r="C1867" i="5"/>
  <c r="C1868" i="5"/>
  <c r="C1869" i="5"/>
  <c r="C1870" i="5"/>
  <c r="C1871" i="5"/>
  <c r="C1872" i="5"/>
  <c r="C1873" i="5"/>
  <c r="C1874" i="5"/>
  <c r="V1874" i="5" s="1"/>
  <c r="E1874" i="5" s="1"/>
  <c r="X1874" i="5" s="1"/>
  <c r="C1875" i="5"/>
  <c r="C1876" i="5"/>
  <c r="C1877" i="5"/>
  <c r="C1878" i="5"/>
  <c r="C1879" i="5"/>
  <c r="C1880" i="5"/>
  <c r="V1880" i="5" s="1"/>
  <c r="E1880" i="5" s="1"/>
  <c r="X1880" i="5" s="1"/>
  <c r="C1881" i="5"/>
  <c r="C1882" i="5"/>
  <c r="C1883" i="5"/>
  <c r="C1884" i="5"/>
  <c r="C1885" i="5"/>
  <c r="C1886" i="5"/>
  <c r="C1887" i="5"/>
  <c r="C1888" i="5"/>
  <c r="V1888" i="5" s="1"/>
  <c r="C1889" i="5"/>
  <c r="C1890" i="5"/>
  <c r="C1891" i="5"/>
  <c r="C1892" i="5"/>
  <c r="C1893" i="5"/>
  <c r="C1894" i="5"/>
  <c r="C1895" i="5"/>
  <c r="C1896" i="5"/>
  <c r="C1897" i="5"/>
  <c r="C1898" i="5"/>
  <c r="V1898" i="5" s="1"/>
  <c r="E1898" i="5" s="1"/>
  <c r="X1898" i="5" s="1"/>
  <c r="C1899" i="5"/>
  <c r="C1900" i="5"/>
  <c r="C1901" i="5"/>
  <c r="C1902" i="5"/>
  <c r="C1903" i="5"/>
  <c r="C1904" i="5"/>
  <c r="C1905" i="5"/>
  <c r="C1906" i="5"/>
  <c r="C1907" i="5"/>
  <c r="C1908" i="5"/>
  <c r="C1909" i="5"/>
  <c r="V1909" i="5" s="1"/>
  <c r="E1909" i="5" s="1"/>
  <c r="X1909" i="5" s="1"/>
  <c r="C1910" i="5"/>
  <c r="C1911" i="5"/>
  <c r="C1912" i="5"/>
  <c r="V1912" i="5" s="1"/>
  <c r="C1913" i="5"/>
  <c r="C1914" i="5"/>
  <c r="C1915" i="5"/>
  <c r="C1916" i="5"/>
  <c r="C1917" i="5"/>
  <c r="C1918" i="5"/>
  <c r="C1919" i="5"/>
  <c r="C1920" i="5"/>
  <c r="V1920" i="5" s="1"/>
  <c r="E1920" i="5" s="1"/>
  <c r="X1920" i="5" s="1"/>
  <c r="C1921" i="5"/>
  <c r="C1922" i="5"/>
  <c r="C1923" i="5"/>
  <c r="C1924" i="5"/>
  <c r="C1925" i="5"/>
  <c r="V1925" i="5" s="1"/>
  <c r="C1926" i="5"/>
  <c r="C1927" i="5"/>
  <c r="C1928" i="5"/>
  <c r="C1929" i="5"/>
  <c r="C1930" i="5"/>
  <c r="C1931" i="5"/>
  <c r="C1932" i="5"/>
  <c r="C1933" i="5"/>
  <c r="V1933" i="5" s="1"/>
  <c r="E1933" i="5" s="1"/>
  <c r="X1933" i="5" s="1"/>
  <c r="C1934" i="5"/>
  <c r="C1935" i="5"/>
  <c r="C1936" i="5"/>
  <c r="C1937" i="5"/>
  <c r="C1938" i="5"/>
  <c r="C1939" i="5"/>
  <c r="C1940" i="5"/>
  <c r="C1941" i="5"/>
  <c r="V1941" i="5" s="1"/>
  <c r="E1941" i="5" s="1"/>
  <c r="X1941" i="5" s="1"/>
  <c r="C1942" i="5"/>
  <c r="C1943" i="5"/>
  <c r="C1944" i="5"/>
  <c r="V1944" i="5" s="1"/>
  <c r="E1944" i="5" s="1"/>
  <c r="X1944" i="5" s="1"/>
  <c r="C1945" i="5"/>
  <c r="C1946" i="5"/>
  <c r="C1947" i="5"/>
  <c r="C1948" i="5"/>
  <c r="C1949" i="5"/>
  <c r="V1949" i="5" s="1"/>
  <c r="E1949" i="5" s="1"/>
  <c r="X1949" i="5" s="1"/>
  <c r="C1950" i="5"/>
  <c r="C1951" i="5"/>
  <c r="C1952" i="5"/>
  <c r="V1952" i="5" s="1"/>
  <c r="C1953" i="5"/>
  <c r="C1954" i="5"/>
  <c r="C1955" i="5"/>
  <c r="C1956" i="5"/>
  <c r="C1957" i="5"/>
  <c r="V1957" i="5" s="1"/>
  <c r="E1957" i="5" s="1"/>
  <c r="X1957" i="5" s="1"/>
  <c r="C1958" i="5"/>
  <c r="C1959" i="5"/>
  <c r="C1960" i="5"/>
  <c r="C1961" i="5"/>
  <c r="C1962" i="5"/>
  <c r="C1963" i="5"/>
  <c r="C1964" i="5"/>
  <c r="C1965" i="5"/>
  <c r="V1965" i="5" s="1"/>
  <c r="E1965" i="5" s="1"/>
  <c r="X1965" i="5" s="1"/>
  <c r="C1966" i="5"/>
  <c r="C1967" i="5"/>
  <c r="C1968" i="5"/>
  <c r="C1969" i="5"/>
  <c r="C1970" i="5"/>
  <c r="V1970" i="5" s="1"/>
  <c r="E1970" i="5" s="1"/>
  <c r="X1970" i="5" s="1"/>
  <c r="C1971" i="5"/>
  <c r="C1972" i="5"/>
  <c r="C1973" i="5"/>
  <c r="V1973" i="5" s="1"/>
  <c r="E1973" i="5" s="1"/>
  <c r="X1973" i="5" s="1"/>
  <c r="C1974" i="5"/>
  <c r="C1975" i="5"/>
  <c r="C1976" i="5"/>
  <c r="V1976" i="5" s="1"/>
  <c r="E1976" i="5" s="1"/>
  <c r="X1976" i="5" s="1"/>
  <c r="C1977" i="5"/>
  <c r="C1978" i="5"/>
  <c r="V1978" i="5" s="1"/>
  <c r="E1978" i="5" s="1"/>
  <c r="X1978" i="5" s="1"/>
  <c r="C1979" i="5"/>
  <c r="C1980" i="5"/>
  <c r="C1981" i="5"/>
  <c r="V1981" i="5" s="1"/>
  <c r="E1981" i="5" s="1"/>
  <c r="X1981" i="5" s="1"/>
  <c r="C1982" i="5"/>
  <c r="C1983" i="5"/>
  <c r="C1984" i="5"/>
  <c r="V1984" i="5" s="1"/>
  <c r="C1985" i="5"/>
  <c r="C1986" i="5"/>
  <c r="V1986" i="5" s="1"/>
  <c r="E1986" i="5" s="1"/>
  <c r="X1986" i="5" s="1"/>
  <c r="C1987" i="5"/>
  <c r="C1988" i="5"/>
  <c r="C1989" i="5"/>
  <c r="V1989" i="5" s="1"/>
  <c r="C1990" i="5"/>
  <c r="C1991" i="5"/>
  <c r="C1992" i="5"/>
  <c r="C1993" i="5"/>
  <c r="C1994" i="5"/>
  <c r="V1994" i="5" s="1"/>
  <c r="E1994" i="5" s="1"/>
  <c r="X1994" i="5" s="1"/>
  <c r="C1995" i="5"/>
  <c r="C1996" i="5"/>
  <c r="C1997" i="5"/>
  <c r="V1997" i="5" s="1"/>
  <c r="E1997" i="5" s="1"/>
  <c r="X1997" i="5" s="1"/>
  <c r="C1998" i="5"/>
  <c r="C1999" i="5"/>
  <c r="C2000" i="5"/>
  <c r="C2001" i="5"/>
  <c r="C2002" i="5"/>
  <c r="V2002" i="5" s="1"/>
  <c r="E2002" i="5" s="1"/>
  <c r="X2002" i="5" s="1"/>
  <c r="C2003" i="5"/>
  <c r="C2004" i="5"/>
  <c r="C2005" i="5"/>
  <c r="C2006" i="5"/>
  <c r="C2007" i="5"/>
  <c r="C2008" i="5"/>
  <c r="V2008" i="5" s="1"/>
  <c r="C2009" i="5"/>
  <c r="C2010" i="5"/>
  <c r="C2011" i="5"/>
  <c r="C2012" i="5"/>
  <c r="C2013" i="5"/>
  <c r="V2013" i="5" s="1"/>
  <c r="E2013" i="5" s="1"/>
  <c r="X2013" i="5" s="1"/>
  <c r="C2014" i="5"/>
  <c r="C2015" i="5"/>
  <c r="C2016" i="5"/>
  <c r="V2016" i="5" s="1"/>
  <c r="C2017" i="5"/>
  <c r="C2018" i="5"/>
  <c r="C2019" i="5"/>
  <c r="C2020" i="5"/>
  <c r="C2021" i="5"/>
  <c r="V2021" i="5" s="1"/>
  <c r="C2022" i="5"/>
  <c r="C2023" i="5"/>
  <c r="C2024" i="5"/>
  <c r="C2025" i="5"/>
  <c r="C2026" i="5"/>
  <c r="V2026" i="5" s="1"/>
  <c r="E2026" i="5" s="1"/>
  <c r="X2026" i="5" s="1"/>
  <c r="C2027" i="5"/>
  <c r="C2028" i="5"/>
  <c r="C2029" i="5"/>
  <c r="V2029" i="5" s="1"/>
  <c r="E2029" i="5" s="1"/>
  <c r="X2029" i="5" s="1"/>
  <c r="C2030" i="5"/>
  <c r="C2031" i="5"/>
  <c r="C2032" i="5"/>
  <c r="C2033" i="5"/>
  <c r="C2034" i="5"/>
  <c r="C2035" i="5"/>
  <c r="C2036" i="5"/>
  <c r="C2037" i="5"/>
  <c r="V2037" i="5" s="1"/>
  <c r="E2037" i="5" s="1"/>
  <c r="X2037" i="5" s="1"/>
  <c r="C2038" i="5"/>
  <c r="C2039" i="5"/>
  <c r="C2040" i="5"/>
  <c r="V2040" i="5" s="1"/>
  <c r="E2040" i="5" s="1"/>
  <c r="X2040" i="5" s="1"/>
  <c r="C2041" i="5"/>
  <c r="C2042" i="5"/>
  <c r="C2043" i="5"/>
  <c r="C2044" i="5"/>
  <c r="C2045" i="5"/>
  <c r="V2045" i="5" s="1"/>
  <c r="C2046" i="5"/>
  <c r="C2047" i="5"/>
  <c r="C2048" i="5"/>
  <c r="V2048" i="5" s="1"/>
  <c r="C2049" i="5"/>
  <c r="C2050" i="5"/>
  <c r="C2051" i="5"/>
  <c r="C2052" i="5"/>
  <c r="C2053" i="5"/>
  <c r="C2054" i="5"/>
  <c r="C2055" i="5"/>
  <c r="C2056" i="5"/>
  <c r="C2057" i="5"/>
  <c r="C2058" i="5"/>
  <c r="C2059" i="5"/>
  <c r="C2060" i="5"/>
  <c r="C2061" i="5"/>
  <c r="V2061" i="5" s="1"/>
  <c r="E2061" i="5" s="1"/>
  <c r="X2061" i="5" s="1"/>
  <c r="C2062" i="5"/>
  <c r="C2063" i="5"/>
  <c r="C2064" i="5"/>
  <c r="C2065" i="5"/>
  <c r="C2066" i="5"/>
  <c r="C2067" i="5"/>
  <c r="C2068" i="5"/>
  <c r="C2069" i="5"/>
  <c r="C2070" i="5"/>
  <c r="C2071" i="5"/>
  <c r="C2072" i="5"/>
  <c r="C2073" i="5"/>
  <c r="C2074" i="5"/>
  <c r="C2075" i="5"/>
  <c r="C2076" i="5"/>
  <c r="C2077" i="5"/>
  <c r="C2078" i="5"/>
  <c r="C2079" i="5"/>
  <c r="C2080" i="5"/>
  <c r="V2080" i="5" s="1"/>
  <c r="E2080" i="5" s="1"/>
  <c r="X2080" i="5" s="1"/>
  <c r="C2081" i="5"/>
  <c r="C2082" i="5"/>
  <c r="C2083" i="5"/>
  <c r="C2084" i="5"/>
  <c r="C2085" i="5"/>
  <c r="C2086" i="5"/>
  <c r="C2087" i="5"/>
  <c r="C2088" i="5"/>
  <c r="C2089" i="5"/>
  <c r="C2090" i="5"/>
  <c r="V2090" i="5" s="1"/>
  <c r="E2090" i="5" s="1"/>
  <c r="X2090" i="5" s="1"/>
  <c r="C2091" i="5"/>
  <c r="C2092" i="5"/>
  <c r="C2093" i="5"/>
  <c r="V2093" i="5" s="1"/>
  <c r="E2093" i="5" s="1"/>
  <c r="X2093" i="5" s="1"/>
  <c r="C2094" i="5"/>
  <c r="C2095" i="5"/>
  <c r="C2096" i="5"/>
  <c r="C2097" i="5"/>
  <c r="C2098" i="5"/>
  <c r="C2099" i="5"/>
  <c r="C2100" i="5"/>
  <c r="C2101" i="5"/>
  <c r="C2102" i="5"/>
  <c r="C2103" i="5"/>
  <c r="C2104" i="5"/>
  <c r="C2105" i="5"/>
  <c r="C2106" i="5"/>
  <c r="C2107" i="5"/>
  <c r="C2108" i="5"/>
  <c r="C2109" i="5"/>
  <c r="C2110" i="5"/>
  <c r="C2111" i="5"/>
  <c r="C2112" i="5"/>
  <c r="V2112" i="5" s="1"/>
  <c r="C2113" i="5"/>
  <c r="C2114" i="5"/>
  <c r="C2115" i="5"/>
  <c r="C2116" i="5"/>
  <c r="C2117" i="5"/>
  <c r="C2118" i="5"/>
  <c r="C2119" i="5"/>
  <c r="C2120" i="5"/>
  <c r="C2121" i="5"/>
  <c r="C2122" i="5"/>
  <c r="V2122" i="5" s="1"/>
  <c r="E2122" i="5" s="1"/>
  <c r="X2122" i="5" s="1"/>
  <c r="C2123" i="5"/>
  <c r="C2124" i="5"/>
  <c r="C2125" i="5"/>
  <c r="C2126" i="5"/>
  <c r="C2127" i="5"/>
  <c r="C2128" i="5"/>
  <c r="C2129" i="5"/>
  <c r="C2130" i="5"/>
  <c r="C2131" i="5"/>
  <c r="C2132" i="5"/>
  <c r="C2133" i="5"/>
  <c r="V2133" i="5" s="1"/>
  <c r="E2133" i="5" s="1"/>
  <c r="X2133" i="5" s="1"/>
  <c r="C2134" i="5"/>
  <c r="C2135" i="5"/>
  <c r="C2136" i="5"/>
  <c r="C2137" i="5"/>
  <c r="C2138" i="5"/>
  <c r="C2139" i="5"/>
  <c r="C2140" i="5"/>
  <c r="C2141" i="5"/>
  <c r="V2141" i="5" s="1"/>
  <c r="E2141" i="5" s="1"/>
  <c r="X2141" i="5" s="1"/>
  <c r="C2142" i="5"/>
  <c r="C2143" i="5"/>
  <c r="C2144" i="5"/>
  <c r="V2144" i="5" s="1"/>
  <c r="E2144" i="5" s="1"/>
  <c r="X2144" i="5" s="1"/>
  <c r="C2145" i="5"/>
  <c r="C2146" i="5"/>
  <c r="C2147" i="5"/>
  <c r="C2148" i="5"/>
  <c r="C2149" i="5"/>
  <c r="V2149" i="5" s="1"/>
  <c r="C2150" i="5"/>
  <c r="C2151" i="5"/>
  <c r="C2152" i="5"/>
  <c r="C2153" i="5"/>
  <c r="C2154" i="5"/>
  <c r="C2155" i="5"/>
  <c r="C2156" i="5"/>
  <c r="C2157" i="5"/>
  <c r="C2158" i="5"/>
  <c r="C2159" i="5"/>
  <c r="C2160" i="5"/>
  <c r="C2161" i="5"/>
  <c r="C2162" i="5"/>
  <c r="V2162" i="5" s="1"/>
  <c r="E2162" i="5" s="1"/>
  <c r="X2162" i="5" s="1"/>
  <c r="C2163" i="5"/>
  <c r="C2164" i="5"/>
  <c r="C2165" i="5"/>
  <c r="V2165" i="5" s="1"/>
  <c r="E2165" i="5" s="1"/>
  <c r="X2165" i="5" s="1"/>
  <c r="C2166" i="5"/>
  <c r="C2167" i="5"/>
  <c r="C2168" i="5"/>
  <c r="C2169" i="5"/>
  <c r="C2170" i="5"/>
  <c r="V2170" i="5" s="1"/>
  <c r="E2170" i="5" s="1"/>
  <c r="X2170" i="5" s="1"/>
  <c r="C2171" i="5"/>
  <c r="C2172" i="5"/>
  <c r="C2173" i="5"/>
  <c r="V2173" i="5" s="1"/>
  <c r="E2173" i="5" s="1"/>
  <c r="X2173" i="5" s="1"/>
  <c r="C2174" i="5"/>
  <c r="C2175" i="5"/>
  <c r="C2176" i="5"/>
  <c r="V2176" i="5" s="1"/>
  <c r="E2176" i="5" s="1"/>
  <c r="X2176" i="5" s="1"/>
  <c r="C2177" i="5"/>
  <c r="C2178" i="5"/>
  <c r="V2178" i="5" s="1"/>
  <c r="E2178" i="5" s="1"/>
  <c r="X2178" i="5" s="1"/>
  <c r="C2179" i="5"/>
  <c r="C2180" i="5"/>
  <c r="C2181" i="5"/>
  <c r="V2181" i="5" s="1"/>
  <c r="C2182" i="5"/>
  <c r="C2183" i="5"/>
  <c r="C2184" i="5"/>
  <c r="C2185" i="5"/>
  <c r="C2186" i="5"/>
  <c r="C2187" i="5"/>
  <c r="C2188" i="5"/>
  <c r="C2189" i="5"/>
  <c r="C2190" i="5"/>
  <c r="C2191" i="5"/>
  <c r="C2192" i="5"/>
  <c r="C2193" i="5"/>
  <c r="C2194" i="5"/>
  <c r="V2194" i="5" s="1"/>
  <c r="E2194" i="5" s="1"/>
  <c r="X2194" i="5" s="1"/>
  <c r="C2195" i="5"/>
  <c r="C2196" i="5"/>
  <c r="C2197" i="5"/>
  <c r="V2197" i="5" s="1"/>
  <c r="C2198" i="5"/>
  <c r="C2199" i="5"/>
  <c r="C2200" i="5"/>
  <c r="C2201" i="5"/>
  <c r="C2202" i="5"/>
  <c r="V2202" i="5" s="1"/>
  <c r="E2202" i="5" s="1"/>
  <c r="X2202" i="5" s="1"/>
  <c r="C2203" i="5"/>
  <c r="C2204" i="5"/>
  <c r="C2205" i="5"/>
  <c r="C2206" i="5"/>
  <c r="C2207" i="5"/>
  <c r="C2208" i="5"/>
  <c r="C2209" i="5"/>
  <c r="C2210" i="5"/>
  <c r="C2211" i="5"/>
  <c r="C2212" i="5"/>
  <c r="C2213" i="5"/>
  <c r="C2214" i="5"/>
  <c r="C2215" i="5"/>
  <c r="C2216" i="5"/>
  <c r="C2217" i="5"/>
  <c r="C2218" i="5"/>
  <c r="C2219" i="5"/>
  <c r="C2220" i="5"/>
  <c r="C2221" i="5"/>
  <c r="V2221" i="5" s="1"/>
  <c r="C2222" i="5"/>
  <c r="C2223" i="5"/>
  <c r="C2224" i="5"/>
  <c r="C2225" i="5"/>
  <c r="C2226" i="5"/>
  <c r="C2227" i="5"/>
  <c r="C2228" i="5"/>
  <c r="C2229" i="5"/>
  <c r="V2229" i="5" s="1"/>
  <c r="E2229" i="5" s="1"/>
  <c r="X2229" i="5" s="1"/>
  <c r="C2230" i="5"/>
  <c r="C2231" i="5"/>
  <c r="C2232" i="5"/>
  <c r="C2233" i="5"/>
  <c r="C2234" i="5"/>
  <c r="C2235" i="5"/>
  <c r="C2236" i="5"/>
  <c r="C2237" i="5"/>
  <c r="V2237" i="5" s="1"/>
  <c r="E2237" i="5" s="1"/>
  <c r="X2237" i="5" s="1"/>
  <c r="C2238" i="5"/>
  <c r="C2239" i="5"/>
  <c r="C2240" i="5"/>
  <c r="C2241" i="5"/>
  <c r="C2242" i="5"/>
  <c r="V2242" i="5" s="1"/>
  <c r="E2242" i="5" s="1"/>
  <c r="X2242" i="5" s="1"/>
  <c r="C2243" i="5"/>
  <c r="C2244" i="5"/>
  <c r="C2245" i="5"/>
  <c r="V2245" i="5" s="1"/>
  <c r="E2245" i="5" s="1"/>
  <c r="X2245" i="5" s="1"/>
  <c r="C2246" i="5"/>
  <c r="C2247" i="5"/>
  <c r="C2248" i="5"/>
  <c r="C2249" i="5"/>
  <c r="C2250" i="5"/>
  <c r="C2251" i="5"/>
  <c r="C2252" i="5"/>
  <c r="C2253" i="5"/>
  <c r="V2253" i="5" s="1"/>
  <c r="C2254" i="5"/>
  <c r="C2255" i="5"/>
  <c r="C2256" i="5"/>
  <c r="C2257" i="5"/>
  <c r="C2258" i="5"/>
  <c r="V2258" i="5" s="1"/>
  <c r="E2258" i="5" s="1"/>
  <c r="X2258" i="5" s="1"/>
  <c r="C2259" i="5"/>
  <c r="C2260" i="5"/>
  <c r="C2261" i="5"/>
  <c r="V2261" i="5" s="1"/>
  <c r="E2261" i="5" s="1"/>
  <c r="X2261" i="5" s="1"/>
  <c r="C2262" i="5"/>
  <c r="C2263" i="5"/>
  <c r="C2264" i="5"/>
  <c r="C2265" i="5"/>
  <c r="C2266" i="5"/>
  <c r="V2266" i="5" s="1"/>
  <c r="E2266" i="5" s="1"/>
  <c r="X2266" i="5" s="1"/>
  <c r="C2267" i="5"/>
  <c r="C2268" i="5"/>
  <c r="C2269" i="5"/>
  <c r="V2269" i="5" s="1"/>
  <c r="E2269" i="5" s="1"/>
  <c r="X2269" i="5" s="1"/>
  <c r="C2270" i="5"/>
  <c r="C2271" i="5"/>
  <c r="C2272" i="5"/>
  <c r="C2273" i="5"/>
  <c r="C2274" i="5"/>
  <c r="C2275" i="5"/>
  <c r="C2276" i="5"/>
  <c r="C2277" i="5"/>
  <c r="V2277" i="5" s="1"/>
  <c r="E2277" i="5" s="1"/>
  <c r="X2277" i="5" s="1"/>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V2317" i="5" s="1"/>
  <c r="E2317" i="5" s="1"/>
  <c r="X2317" i="5" s="1"/>
  <c r="C2318" i="5"/>
  <c r="C2319" i="5"/>
  <c r="C2320" i="5"/>
  <c r="C2321" i="5"/>
  <c r="C2322" i="5"/>
  <c r="C2323" i="5"/>
  <c r="C2324" i="5"/>
  <c r="C2325" i="5"/>
  <c r="V2325" i="5" s="1"/>
  <c r="E2325" i="5" s="1"/>
  <c r="X2325" i="5" s="1"/>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V2349" i="5" s="1"/>
  <c r="E2349" i="5" s="1"/>
  <c r="X2349" i="5" s="1"/>
  <c r="C2350" i="5"/>
  <c r="C2351" i="5"/>
  <c r="C2352" i="5"/>
  <c r="C2353" i="5"/>
  <c r="C2354" i="5"/>
  <c r="C2355" i="5"/>
  <c r="C2356" i="5"/>
  <c r="C2357" i="5"/>
  <c r="V2357" i="5" s="1"/>
  <c r="E2357" i="5" s="1"/>
  <c r="X2357" i="5" s="1"/>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V2381" i="5" s="1"/>
  <c r="E2381" i="5" s="1"/>
  <c r="X2381" i="5" s="1"/>
  <c r="C2382" i="5"/>
  <c r="C2383" i="5"/>
  <c r="C2384" i="5"/>
  <c r="C2385" i="5"/>
  <c r="C2386" i="5"/>
  <c r="C2387" i="5"/>
  <c r="C2388" i="5"/>
  <c r="C2389" i="5"/>
  <c r="V2389" i="5" s="1"/>
  <c r="E2389" i="5" s="1"/>
  <c r="X2389" i="5" s="1"/>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V2413" i="5" s="1"/>
  <c r="C2414" i="5"/>
  <c r="C2415" i="5"/>
  <c r="C2416" i="5"/>
  <c r="C2417" i="5"/>
  <c r="C2418" i="5"/>
  <c r="C2419" i="5"/>
  <c r="C2420" i="5"/>
  <c r="C2421" i="5"/>
  <c r="V2421" i="5" s="1"/>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V2445" i="5" s="1"/>
  <c r="E2445" i="5" s="1"/>
  <c r="X2445" i="5" s="1"/>
  <c r="C2446" i="5"/>
  <c r="C2447" i="5"/>
  <c r="C2448" i="5"/>
  <c r="C2449" i="5"/>
  <c r="C2450" i="5"/>
  <c r="C2451" i="5"/>
  <c r="C2452" i="5"/>
  <c r="C2453" i="5"/>
  <c r="V2453" i="5" s="1"/>
  <c r="E2453" i="5" s="1"/>
  <c r="X2453" i="5" s="1"/>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V2477" i="5" s="1"/>
  <c r="E2477" i="5" s="1"/>
  <c r="X2477" i="5" s="1"/>
  <c r="C2478" i="5"/>
  <c r="C2479" i="5"/>
  <c r="C2480" i="5"/>
  <c r="C2481" i="5"/>
  <c r="C2482" i="5"/>
  <c r="C2483" i="5"/>
  <c r="C2484" i="5"/>
  <c r="C2485" i="5"/>
  <c r="V2485" i="5" s="1"/>
  <c r="E2485" i="5" s="1"/>
  <c r="X2485" i="5" s="1"/>
  <c r="C2486" i="5"/>
  <c r="C2487" i="5"/>
  <c r="C2488" i="5"/>
  <c r="C2489" i="5"/>
  <c r="C2490" i="5"/>
  <c r="C2491" i="5"/>
  <c r="C2492" i="5"/>
  <c r="C2493" i="5"/>
  <c r="C2494" i="5"/>
  <c r="C2495" i="5"/>
  <c r="C2496" i="5"/>
  <c r="C2497" i="5"/>
  <c r="C2498" i="5"/>
  <c r="C2504" i="5"/>
  <c r="D4" i="5"/>
  <c r="E4" i="5"/>
  <c r="B13" i="5"/>
  <c r="B14" i="5"/>
  <c r="V14" i="5"/>
  <c r="E14" i="5" s="1"/>
  <c r="X14" i="5" s="1"/>
  <c r="B15" i="5"/>
  <c r="B16" i="5"/>
  <c r="B17" i="5"/>
  <c r="E17" i="5"/>
  <c r="X17" i="5" s="1"/>
  <c r="V18" i="5"/>
  <c r="E18" i="5" s="1"/>
  <c r="X18" i="5" s="1"/>
  <c r="B19" i="5"/>
  <c r="V19" i="5"/>
  <c r="E19" i="5" s="1"/>
  <c r="X19" i="5" s="1"/>
  <c r="B20" i="5"/>
  <c r="B21" i="5"/>
  <c r="V21" i="5"/>
  <c r="E21" i="5" s="1"/>
  <c r="X21" i="5" s="1"/>
  <c r="B22" i="5"/>
  <c r="B23" i="5"/>
  <c r="V23" i="5"/>
  <c r="E23" i="5" s="1"/>
  <c r="X23" i="5" s="1"/>
  <c r="B24" i="5"/>
  <c r="B25" i="5"/>
  <c r="B26" i="5"/>
  <c r="B27" i="5"/>
  <c r="V27" i="5"/>
  <c r="E27" i="5" s="1"/>
  <c r="X27" i="5" s="1"/>
  <c r="B28" i="5"/>
  <c r="B29" i="5"/>
  <c r="V29" i="5"/>
  <c r="E29" i="5" s="1"/>
  <c r="X29" i="5" s="1"/>
  <c r="B30" i="5"/>
  <c r="B31" i="5"/>
  <c r="V31" i="5"/>
  <c r="E31" i="5" s="1"/>
  <c r="X31" i="5" s="1"/>
  <c r="B32" i="5"/>
  <c r="B33" i="5"/>
  <c r="V33" i="5"/>
  <c r="E33" i="5" s="1"/>
  <c r="X33" i="5" s="1"/>
  <c r="B34" i="5"/>
  <c r="B35" i="5"/>
  <c r="V35" i="5"/>
  <c r="E35" i="5" s="1"/>
  <c r="X35" i="5" s="1"/>
  <c r="B36" i="5"/>
  <c r="B37" i="5"/>
  <c r="B38" i="5"/>
  <c r="B39" i="5"/>
  <c r="V39" i="5"/>
  <c r="E39" i="5" s="1"/>
  <c r="X39" i="5" s="1"/>
  <c r="B40" i="5"/>
  <c r="B41" i="5"/>
  <c r="B42" i="5"/>
  <c r="B43" i="5"/>
  <c r="V43" i="5"/>
  <c r="E43" i="5" s="1"/>
  <c r="X43" i="5" s="1"/>
  <c r="B44" i="5"/>
  <c r="B45" i="5"/>
  <c r="B46" i="5"/>
  <c r="B47" i="5"/>
  <c r="V47" i="5"/>
  <c r="E47" i="5" s="1"/>
  <c r="X47" i="5" s="1"/>
  <c r="B48" i="5"/>
  <c r="B49" i="5"/>
  <c r="V49" i="5"/>
  <c r="E49" i="5" s="1"/>
  <c r="X49" i="5" s="1"/>
  <c r="B50" i="5"/>
  <c r="B51" i="5"/>
  <c r="V51" i="5"/>
  <c r="E51" i="5" s="1"/>
  <c r="X51" i="5" s="1"/>
  <c r="B52" i="5"/>
  <c r="B53" i="5"/>
  <c r="V53" i="5"/>
  <c r="E53" i="5" s="1"/>
  <c r="X53" i="5" s="1"/>
  <c r="B54" i="5"/>
  <c r="B55" i="5"/>
  <c r="V55" i="5"/>
  <c r="E55" i="5" s="1"/>
  <c r="X55" i="5" s="1"/>
  <c r="B56" i="5"/>
  <c r="B57" i="5"/>
  <c r="B58" i="5"/>
  <c r="B59" i="5"/>
  <c r="V59" i="5"/>
  <c r="E59" i="5" s="1"/>
  <c r="X59" i="5" s="1"/>
  <c r="B60" i="5"/>
  <c r="B61" i="5"/>
  <c r="B62" i="5"/>
  <c r="B63" i="5"/>
  <c r="V63" i="5"/>
  <c r="E63" i="5" s="1"/>
  <c r="X63" i="5" s="1"/>
  <c r="B64" i="5"/>
  <c r="V64" i="5"/>
  <c r="E64" i="5" s="1"/>
  <c r="X64" i="5" s="1"/>
  <c r="B65" i="5"/>
  <c r="B66" i="5"/>
  <c r="B67" i="5"/>
  <c r="V67" i="5"/>
  <c r="E67" i="5" s="1"/>
  <c r="X67" i="5" s="1"/>
  <c r="B68" i="5"/>
  <c r="B69" i="5"/>
  <c r="B70" i="5"/>
  <c r="B71" i="5"/>
  <c r="V71" i="5"/>
  <c r="E71" i="5" s="1"/>
  <c r="X71" i="5" s="1"/>
  <c r="B72" i="5"/>
  <c r="V72" i="5"/>
  <c r="E72" i="5" s="1"/>
  <c r="X72" i="5" s="1"/>
  <c r="B73" i="5"/>
  <c r="B74" i="5"/>
  <c r="B75" i="5"/>
  <c r="V75" i="5"/>
  <c r="E75" i="5" s="1"/>
  <c r="X75" i="5" s="1"/>
  <c r="B76" i="5"/>
  <c r="B77" i="5"/>
  <c r="B78" i="5"/>
  <c r="B79" i="5"/>
  <c r="V79" i="5"/>
  <c r="E79" i="5" s="1"/>
  <c r="X79" i="5" s="1"/>
  <c r="B80" i="5"/>
  <c r="B81" i="5"/>
  <c r="V81" i="5"/>
  <c r="E81" i="5" s="1"/>
  <c r="X81" i="5" s="1"/>
  <c r="B82" i="5"/>
  <c r="B83" i="5"/>
  <c r="V83" i="5"/>
  <c r="E83" i="5" s="1"/>
  <c r="X83" i="5" s="1"/>
  <c r="B84" i="5"/>
  <c r="B85" i="5"/>
  <c r="B86" i="5"/>
  <c r="B87" i="5"/>
  <c r="V87" i="5"/>
  <c r="E87" i="5" s="1"/>
  <c r="X87" i="5" s="1"/>
  <c r="B88" i="5"/>
  <c r="B89" i="5"/>
  <c r="B90" i="5"/>
  <c r="B91" i="5"/>
  <c r="V91" i="5"/>
  <c r="E91" i="5" s="1"/>
  <c r="X91" i="5" s="1"/>
  <c r="B92" i="5"/>
  <c r="B93" i="5"/>
  <c r="V93" i="5"/>
  <c r="E93" i="5" s="1"/>
  <c r="X93" i="5" s="1"/>
  <c r="B94" i="5"/>
  <c r="B95" i="5"/>
  <c r="V95" i="5"/>
  <c r="E95" i="5" s="1"/>
  <c r="X95" i="5" s="1"/>
  <c r="B96" i="5"/>
  <c r="B97" i="5"/>
  <c r="V97" i="5"/>
  <c r="E97" i="5" s="1"/>
  <c r="X97" i="5" s="1"/>
  <c r="B98" i="5"/>
  <c r="B99" i="5"/>
  <c r="V99" i="5"/>
  <c r="E99" i="5" s="1"/>
  <c r="X99" i="5" s="1"/>
  <c r="B100" i="5"/>
  <c r="B101" i="5"/>
  <c r="B102" i="5"/>
  <c r="B103" i="5"/>
  <c r="V103" i="5"/>
  <c r="E103" i="5" s="1"/>
  <c r="X103" i="5" s="1"/>
  <c r="B104" i="5"/>
  <c r="B105" i="5"/>
  <c r="B106" i="5"/>
  <c r="B107" i="5"/>
  <c r="V107" i="5"/>
  <c r="E107" i="5" s="1"/>
  <c r="X107" i="5" s="1"/>
  <c r="B108" i="5"/>
  <c r="B109" i="5"/>
  <c r="B110" i="5"/>
  <c r="B111" i="5"/>
  <c r="V111" i="5"/>
  <c r="E111" i="5" s="1"/>
  <c r="X111" i="5" s="1"/>
  <c r="B112" i="5"/>
  <c r="B113" i="5"/>
  <c r="V113" i="5"/>
  <c r="E113" i="5" s="1"/>
  <c r="X113" i="5" s="1"/>
  <c r="B114" i="5"/>
  <c r="T114" i="5" s="1"/>
  <c r="B115" i="5"/>
  <c r="V115" i="5"/>
  <c r="E115" i="5" s="1"/>
  <c r="X115" i="5" s="1"/>
  <c r="B116" i="5"/>
  <c r="B117" i="5"/>
  <c r="V117" i="5"/>
  <c r="E117" i="5" s="1"/>
  <c r="X117" i="5" s="1"/>
  <c r="B118" i="5"/>
  <c r="B119" i="5"/>
  <c r="V119" i="5"/>
  <c r="B120" i="5"/>
  <c r="B121" i="5"/>
  <c r="B122" i="5"/>
  <c r="B123" i="5"/>
  <c r="V123" i="5"/>
  <c r="E123" i="5" s="1"/>
  <c r="X123" i="5" s="1"/>
  <c r="B124" i="5"/>
  <c r="B125" i="5"/>
  <c r="V125" i="5"/>
  <c r="B126" i="5"/>
  <c r="B127" i="5"/>
  <c r="V127" i="5"/>
  <c r="E127" i="5" s="1"/>
  <c r="X127" i="5" s="1"/>
  <c r="B128" i="5"/>
  <c r="V128" i="5"/>
  <c r="E128" i="5" s="1"/>
  <c r="X128" i="5" s="1"/>
  <c r="B129" i="5"/>
  <c r="B130" i="5"/>
  <c r="B131" i="5"/>
  <c r="S131" i="5" s="1"/>
  <c r="V131" i="5"/>
  <c r="E131" i="5" s="1"/>
  <c r="X131" i="5" s="1"/>
  <c r="B132" i="5"/>
  <c r="B133" i="5"/>
  <c r="V133" i="5"/>
  <c r="E133" i="5" s="1"/>
  <c r="X133" i="5" s="1"/>
  <c r="B134" i="5"/>
  <c r="B135" i="5"/>
  <c r="V135" i="5"/>
  <c r="E135" i="5" s="1"/>
  <c r="X135" i="5" s="1"/>
  <c r="B136" i="5"/>
  <c r="T136" i="5" s="1"/>
  <c r="V136" i="5"/>
  <c r="E136" i="5" s="1"/>
  <c r="X136" i="5" s="1"/>
  <c r="B137" i="5"/>
  <c r="B138" i="5"/>
  <c r="B139" i="5"/>
  <c r="V139" i="5"/>
  <c r="E139" i="5" s="1"/>
  <c r="X139" i="5" s="1"/>
  <c r="B140" i="5"/>
  <c r="B141" i="5"/>
  <c r="V141" i="5"/>
  <c r="B142" i="5"/>
  <c r="B143" i="5"/>
  <c r="V143" i="5"/>
  <c r="E143" i="5" s="1"/>
  <c r="X143" i="5" s="1"/>
  <c r="B144" i="5"/>
  <c r="B145" i="5"/>
  <c r="V145" i="5"/>
  <c r="E145" i="5" s="1"/>
  <c r="X145" i="5" s="1"/>
  <c r="B146" i="5"/>
  <c r="B147" i="5"/>
  <c r="S147" i="5" s="1"/>
  <c r="V147" i="5"/>
  <c r="E147" i="5" s="1"/>
  <c r="X147" i="5" s="1"/>
  <c r="B148" i="5"/>
  <c r="B149" i="5"/>
  <c r="V149" i="5"/>
  <c r="E149" i="5" s="1"/>
  <c r="X149" i="5" s="1"/>
  <c r="B150" i="5"/>
  <c r="B151" i="5"/>
  <c r="V151" i="5"/>
  <c r="E151" i="5" s="1"/>
  <c r="X151" i="5" s="1"/>
  <c r="B152" i="5"/>
  <c r="B153" i="5"/>
  <c r="B154" i="5"/>
  <c r="V155" i="5"/>
  <c r="E155" i="5" s="1"/>
  <c r="X155" i="5" s="1"/>
  <c r="B157" i="5"/>
  <c r="V157" i="5"/>
  <c r="E157" i="5" s="1"/>
  <c r="X157" i="5" s="1"/>
  <c r="B158" i="5"/>
  <c r="B159" i="5"/>
  <c r="V159" i="5"/>
  <c r="B160" i="5"/>
  <c r="B161" i="5"/>
  <c r="B162" i="5"/>
  <c r="E162" i="5"/>
  <c r="X162" i="5" s="1"/>
  <c r="B163" i="5"/>
  <c r="V163" i="5"/>
  <c r="E163" i="5" s="1"/>
  <c r="X163" i="5" s="1"/>
  <c r="B164" i="5"/>
  <c r="B165" i="5"/>
  <c r="T165" i="5" s="1"/>
  <c r="B166" i="5"/>
  <c r="B167" i="5"/>
  <c r="V167" i="5"/>
  <c r="E167" i="5" s="1"/>
  <c r="X167" i="5" s="1"/>
  <c r="B168" i="5"/>
  <c r="B169" i="5"/>
  <c r="V169" i="5"/>
  <c r="E169" i="5" s="1"/>
  <c r="X169" i="5" s="1"/>
  <c r="B170" i="5"/>
  <c r="B171" i="5"/>
  <c r="T171" i="5" s="1"/>
  <c r="V171" i="5"/>
  <c r="E171" i="5" s="1"/>
  <c r="X171" i="5" s="1"/>
  <c r="B172" i="5"/>
  <c r="B173" i="5"/>
  <c r="V173" i="5"/>
  <c r="E173" i="5" s="1"/>
  <c r="X173" i="5" s="1"/>
  <c r="B174" i="5"/>
  <c r="B175" i="5"/>
  <c r="V175" i="5"/>
  <c r="E175" i="5" s="1"/>
  <c r="X175" i="5" s="1"/>
  <c r="B176" i="5"/>
  <c r="S176" i="5" s="1"/>
  <c r="B177" i="5"/>
  <c r="B178" i="5"/>
  <c r="E178" i="5"/>
  <c r="X178" i="5" s="1"/>
  <c r="B179" i="5"/>
  <c r="V179" i="5"/>
  <c r="E179" i="5" s="1"/>
  <c r="X179" i="5" s="1"/>
  <c r="B180" i="5"/>
  <c r="B181" i="5"/>
  <c r="V181" i="5"/>
  <c r="B182" i="5"/>
  <c r="B183" i="5"/>
  <c r="V183" i="5"/>
  <c r="E183" i="5" s="1"/>
  <c r="X183" i="5" s="1"/>
  <c r="B184" i="5"/>
  <c r="E184" i="5"/>
  <c r="X184" i="5" s="1"/>
  <c r="B185" i="5"/>
  <c r="B186" i="5"/>
  <c r="E186" i="5"/>
  <c r="X186" i="5" s="1"/>
  <c r="B187" i="5"/>
  <c r="V187" i="5"/>
  <c r="E187" i="5" s="1"/>
  <c r="X187" i="5" s="1"/>
  <c r="B188" i="5"/>
  <c r="B189" i="5"/>
  <c r="V190" i="5"/>
  <c r="E190" i="5" s="1"/>
  <c r="X190" i="5" s="1"/>
  <c r="V191" i="5"/>
  <c r="E191" i="5" s="1"/>
  <c r="X191" i="5" s="1"/>
  <c r="B192" i="5"/>
  <c r="V192" i="5"/>
  <c r="E192" i="5"/>
  <c r="X192" i="5" s="1"/>
  <c r="B193" i="5"/>
  <c r="V193" i="5"/>
  <c r="E193" i="5" s="1"/>
  <c r="X193" i="5" s="1"/>
  <c r="B194" i="5"/>
  <c r="E194" i="5"/>
  <c r="X194" i="5" s="1"/>
  <c r="B195" i="5"/>
  <c r="V195" i="5"/>
  <c r="E195" i="5" s="1"/>
  <c r="X195" i="5" s="1"/>
  <c r="B196" i="5"/>
  <c r="B197" i="5"/>
  <c r="B198" i="5"/>
  <c r="B199" i="5"/>
  <c r="V199" i="5"/>
  <c r="E199" i="5" s="1"/>
  <c r="X199" i="5" s="1"/>
  <c r="B200" i="5"/>
  <c r="V200" i="5"/>
  <c r="E200" i="5"/>
  <c r="X200" i="5" s="1"/>
  <c r="B201" i="5"/>
  <c r="V201" i="5"/>
  <c r="E201" i="5" s="1"/>
  <c r="X201" i="5" s="1"/>
  <c r="B202" i="5"/>
  <c r="E202" i="5"/>
  <c r="X202" i="5" s="1"/>
  <c r="B203" i="5"/>
  <c r="V203" i="5"/>
  <c r="E203" i="5" s="1"/>
  <c r="X203" i="5" s="1"/>
  <c r="B204" i="5"/>
  <c r="B205" i="5"/>
  <c r="B206" i="5"/>
  <c r="B207" i="5"/>
  <c r="V207" i="5"/>
  <c r="E207" i="5" s="1"/>
  <c r="X207" i="5" s="1"/>
  <c r="B208" i="5"/>
  <c r="V208" i="5"/>
  <c r="E208" i="5"/>
  <c r="X208" i="5" s="1"/>
  <c r="B209" i="5"/>
  <c r="V209" i="5"/>
  <c r="E209" i="5" s="1"/>
  <c r="X209" i="5" s="1"/>
  <c r="B210" i="5"/>
  <c r="E210" i="5"/>
  <c r="X210" i="5" s="1"/>
  <c r="B211" i="5"/>
  <c r="V211" i="5"/>
  <c r="E211" i="5" s="1"/>
  <c r="X211" i="5" s="1"/>
  <c r="B212" i="5"/>
  <c r="B213" i="5"/>
  <c r="V213" i="5"/>
  <c r="E213" i="5" s="1"/>
  <c r="X213" i="5" s="1"/>
  <c r="B214" i="5"/>
  <c r="B215" i="5"/>
  <c r="V215" i="5"/>
  <c r="E215" i="5" s="1"/>
  <c r="X215" i="5" s="1"/>
  <c r="B216" i="5"/>
  <c r="V216" i="5"/>
  <c r="E216" i="5"/>
  <c r="X216" i="5" s="1"/>
  <c r="B217" i="5"/>
  <c r="V217" i="5"/>
  <c r="E217" i="5" s="1"/>
  <c r="X217" i="5" s="1"/>
  <c r="B218" i="5"/>
  <c r="E218" i="5"/>
  <c r="X218" i="5" s="1"/>
  <c r="B219" i="5"/>
  <c r="V219" i="5"/>
  <c r="E219" i="5" s="1"/>
  <c r="X219" i="5" s="1"/>
  <c r="B220" i="5"/>
  <c r="B221" i="5"/>
  <c r="B222" i="5"/>
  <c r="B223" i="5"/>
  <c r="V223" i="5"/>
  <c r="E223" i="5" s="1"/>
  <c r="X223" i="5" s="1"/>
  <c r="B224" i="5"/>
  <c r="V224" i="5"/>
  <c r="E224" i="5"/>
  <c r="X224" i="5" s="1"/>
  <c r="B225" i="5"/>
  <c r="V225" i="5"/>
  <c r="E225" i="5" s="1"/>
  <c r="X225" i="5" s="1"/>
  <c r="B226" i="5"/>
  <c r="E226" i="5"/>
  <c r="X226" i="5" s="1"/>
  <c r="B227" i="5"/>
  <c r="V227" i="5"/>
  <c r="B228" i="5"/>
  <c r="B229" i="5"/>
  <c r="B230" i="5"/>
  <c r="B231" i="5"/>
  <c r="V231" i="5"/>
  <c r="E231" i="5" s="1"/>
  <c r="X231" i="5" s="1"/>
  <c r="B232" i="5"/>
  <c r="V232" i="5"/>
  <c r="E232" i="5"/>
  <c r="X232" i="5" s="1"/>
  <c r="B233" i="5"/>
  <c r="V233" i="5"/>
  <c r="E233" i="5" s="1"/>
  <c r="X233" i="5" s="1"/>
  <c r="B234" i="5"/>
  <c r="E234" i="5"/>
  <c r="X234" i="5" s="1"/>
  <c r="B235" i="5"/>
  <c r="V235" i="5"/>
  <c r="E235" i="5" s="1"/>
  <c r="X235" i="5" s="1"/>
  <c r="B236" i="5"/>
  <c r="B237" i="5"/>
  <c r="V237" i="5"/>
  <c r="E237" i="5" s="1"/>
  <c r="X237" i="5" s="1"/>
  <c r="B238" i="5"/>
  <c r="B239" i="5"/>
  <c r="V239" i="5"/>
  <c r="E239" i="5" s="1"/>
  <c r="X239" i="5" s="1"/>
  <c r="B240" i="5"/>
  <c r="V240" i="5"/>
  <c r="E240" i="5"/>
  <c r="X240" i="5" s="1"/>
  <c r="B241" i="5"/>
  <c r="V241" i="5"/>
  <c r="E241" i="5" s="1"/>
  <c r="X241" i="5" s="1"/>
  <c r="B242" i="5"/>
  <c r="E242" i="5"/>
  <c r="X242" i="5" s="1"/>
  <c r="B243" i="5"/>
  <c r="V243" i="5"/>
  <c r="E243" i="5" s="1"/>
  <c r="X243" i="5" s="1"/>
  <c r="B244" i="5"/>
  <c r="B245" i="5"/>
  <c r="V245" i="5"/>
  <c r="B246" i="5"/>
  <c r="B247" i="5"/>
  <c r="V247" i="5"/>
  <c r="E247" i="5" s="1"/>
  <c r="X247" i="5" s="1"/>
  <c r="B248" i="5"/>
  <c r="V248" i="5"/>
  <c r="E248" i="5"/>
  <c r="X248" i="5" s="1"/>
  <c r="B249" i="5"/>
  <c r="V249" i="5"/>
  <c r="B250" i="5"/>
  <c r="E250" i="5"/>
  <c r="X250" i="5" s="1"/>
  <c r="B251" i="5"/>
  <c r="V251" i="5"/>
  <c r="E251" i="5" s="1"/>
  <c r="X251" i="5" s="1"/>
  <c r="B252" i="5"/>
  <c r="B253" i="5"/>
  <c r="V253" i="5"/>
  <c r="E253" i="5" s="1"/>
  <c r="X253" i="5" s="1"/>
  <c r="B254" i="5"/>
  <c r="T254" i="5" s="1"/>
  <c r="B255" i="5"/>
  <c r="V255" i="5"/>
  <c r="E255" i="5" s="1"/>
  <c r="X255" i="5" s="1"/>
  <c r="B256" i="5"/>
  <c r="V256" i="5"/>
  <c r="E256" i="5"/>
  <c r="X256" i="5" s="1"/>
  <c r="B257" i="5"/>
  <c r="V257" i="5"/>
  <c r="E257" i="5" s="1"/>
  <c r="X257" i="5" s="1"/>
  <c r="B258" i="5"/>
  <c r="E258" i="5"/>
  <c r="X258" i="5" s="1"/>
  <c r="B259" i="5"/>
  <c r="V259" i="5"/>
  <c r="E259" i="5" s="1"/>
  <c r="X259" i="5" s="1"/>
  <c r="B260" i="5"/>
  <c r="B261" i="5"/>
  <c r="B262" i="5"/>
  <c r="E262" i="5"/>
  <c r="X262" i="5" s="1"/>
  <c r="B263" i="5"/>
  <c r="V263" i="5"/>
  <c r="E263" i="5" s="1"/>
  <c r="X263" i="5" s="1"/>
  <c r="B264" i="5"/>
  <c r="V264" i="5"/>
  <c r="E264" i="5" s="1"/>
  <c r="X264" i="5" s="1"/>
  <c r="B265" i="5"/>
  <c r="B266" i="5"/>
  <c r="B267" i="5"/>
  <c r="V267" i="5"/>
  <c r="E267" i="5" s="1"/>
  <c r="X267" i="5" s="1"/>
  <c r="B268" i="5"/>
  <c r="B269" i="5"/>
  <c r="B270" i="5"/>
  <c r="B271" i="5"/>
  <c r="V271" i="5"/>
  <c r="E271" i="5" s="1"/>
  <c r="X271" i="5" s="1"/>
  <c r="B272" i="5"/>
  <c r="B273" i="5"/>
  <c r="B274" i="5"/>
  <c r="E274" i="5"/>
  <c r="X274" i="5" s="1"/>
  <c r="B275" i="5"/>
  <c r="V275" i="5"/>
  <c r="E275" i="5" s="1"/>
  <c r="X275" i="5" s="1"/>
  <c r="B276" i="5"/>
  <c r="B277" i="5"/>
  <c r="B278" i="5"/>
  <c r="B279" i="5"/>
  <c r="V279" i="5"/>
  <c r="E279" i="5" s="1"/>
  <c r="X279" i="5" s="1"/>
  <c r="B280" i="5"/>
  <c r="T280" i="5" s="1"/>
  <c r="V280" i="5"/>
  <c r="E280" i="5" s="1"/>
  <c r="X280" i="5" s="1"/>
  <c r="B281" i="5"/>
  <c r="B282" i="5"/>
  <c r="B283" i="5"/>
  <c r="V283" i="5"/>
  <c r="E283" i="5" s="1"/>
  <c r="X283" i="5" s="1"/>
  <c r="B284" i="5"/>
  <c r="B285" i="5"/>
  <c r="V285" i="5"/>
  <c r="B286" i="5"/>
  <c r="V286" i="5"/>
  <c r="E286" i="5" s="1"/>
  <c r="X286" i="5" s="1"/>
  <c r="B287" i="5"/>
  <c r="V287" i="5"/>
  <c r="E287" i="5" s="1"/>
  <c r="X287" i="5" s="1"/>
  <c r="B288" i="5"/>
  <c r="V289" i="5"/>
  <c r="E289" i="5" s="1"/>
  <c r="X289" i="5" s="1"/>
  <c r="B291" i="5"/>
  <c r="V291" i="5"/>
  <c r="B292" i="5"/>
  <c r="B293" i="5"/>
  <c r="V293" i="5"/>
  <c r="E293" i="5" s="1"/>
  <c r="X293" i="5" s="1"/>
  <c r="B294" i="5"/>
  <c r="B295" i="5"/>
  <c r="V295" i="5"/>
  <c r="E295" i="5" s="1"/>
  <c r="X295" i="5" s="1"/>
  <c r="B296" i="5"/>
  <c r="B297" i="5"/>
  <c r="V297" i="5"/>
  <c r="E297" i="5" s="1"/>
  <c r="X297" i="5" s="1"/>
  <c r="B298" i="5"/>
  <c r="B299" i="5"/>
  <c r="V299" i="5"/>
  <c r="E299" i="5" s="1"/>
  <c r="X299" i="5" s="1"/>
  <c r="B300" i="5"/>
  <c r="B301" i="5"/>
  <c r="V301" i="5"/>
  <c r="E301" i="5" s="1"/>
  <c r="X301" i="5" s="1"/>
  <c r="B302" i="5"/>
  <c r="E302" i="5"/>
  <c r="X302" i="5" s="1"/>
  <c r="B303" i="5"/>
  <c r="V303" i="5"/>
  <c r="E303" i="5" s="1"/>
  <c r="X303" i="5" s="1"/>
  <c r="B304" i="5"/>
  <c r="B305" i="5"/>
  <c r="B306" i="5"/>
  <c r="B307" i="5"/>
  <c r="V307" i="5"/>
  <c r="B308" i="5"/>
  <c r="V308" i="5"/>
  <c r="E308" i="5" s="1"/>
  <c r="X308" i="5" s="1"/>
  <c r="B309" i="5"/>
  <c r="B310" i="5"/>
  <c r="B311" i="5"/>
  <c r="V311" i="5"/>
  <c r="E311" i="5" s="1"/>
  <c r="X311" i="5" s="1"/>
  <c r="B312" i="5"/>
  <c r="E312" i="5"/>
  <c r="X312" i="5" s="1"/>
  <c r="B313" i="5"/>
  <c r="B314" i="5"/>
  <c r="B315" i="5"/>
  <c r="V315" i="5"/>
  <c r="E315" i="5" s="1"/>
  <c r="X315" i="5" s="1"/>
  <c r="B316" i="5"/>
  <c r="B317" i="5"/>
  <c r="V317" i="5"/>
  <c r="E317" i="5" s="1"/>
  <c r="X317" i="5" s="1"/>
  <c r="B318" i="5"/>
  <c r="E318" i="5"/>
  <c r="X318" i="5" s="1"/>
  <c r="B319" i="5"/>
  <c r="V319" i="5"/>
  <c r="E319" i="5" s="1"/>
  <c r="X319" i="5" s="1"/>
  <c r="B320" i="5"/>
  <c r="V320" i="5"/>
  <c r="E320" i="5" s="1"/>
  <c r="X320" i="5" s="1"/>
  <c r="B321" i="5"/>
  <c r="B322" i="5"/>
  <c r="V322" i="5"/>
  <c r="B323" i="5"/>
  <c r="V323" i="5"/>
  <c r="E323" i="5" s="1"/>
  <c r="X323" i="5" s="1"/>
  <c r="B324" i="5"/>
  <c r="E324" i="5"/>
  <c r="X324" i="5" s="1"/>
  <c r="B325" i="5"/>
  <c r="V325" i="5"/>
  <c r="E325" i="5" s="1"/>
  <c r="X325" i="5" s="1"/>
  <c r="B326" i="5"/>
  <c r="B327" i="5"/>
  <c r="V327" i="5"/>
  <c r="E327" i="5" s="1"/>
  <c r="X327" i="5" s="1"/>
  <c r="B328" i="5"/>
  <c r="B329" i="5"/>
  <c r="B330" i="5"/>
  <c r="B331" i="5"/>
  <c r="V331" i="5"/>
  <c r="E331" i="5" s="1"/>
  <c r="X331" i="5" s="1"/>
  <c r="B332" i="5"/>
  <c r="B333" i="5"/>
  <c r="B334" i="5"/>
  <c r="B335" i="5"/>
  <c r="T335" i="5" s="1"/>
  <c r="V335" i="5"/>
  <c r="E335" i="5" s="1"/>
  <c r="X335" i="5" s="1"/>
  <c r="B336" i="5"/>
  <c r="B337" i="5"/>
  <c r="B338" i="5"/>
  <c r="V338" i="5"/>
  <c r="E338" i="5" s="1"/>
  <c r="X338" i="5" s="1"/>
  <c r="B339" i="5"/>
  <c r="V339" i="5"/>
  <c r="E339" i="5" s="1"/>
  <c r="X339" i="5" s="1"/>
  <c r="B340" i="5"/>
  <c r="B341" i="5"/>
  <c r="V341" i="5"/>
  <c r="E341" i="5" s="1"/>
  <c r="X341" i="5" s="1"/>
  <c r="B342" i="5"/>
  <c r="E342" i="5"/>
  <c r="X342" i="5" s="1"/>
  <c r="B343" i="5"/>
  <c r="V343" i="5"/>
  <c r="E343" i="5" s="1"/>
  <c r="X343" i="5" s="1"/>
  <c r="B344" i="5"/>
  <c r="B345" i="5"/>
  <c r="B346" i="5"/>
  <c r="V347" i="5"/>
  <c r="E347" i="5" s="1"/>
  <c r="X347" i="5" s="1"/>
  <c r="E348" i="5"/>
  <c r="X348" i="5" s="1"/>
  <c r="B349" i="5"/>
  <c r="B350" i="5"/>
  <c r="B351" i="5"/>
  <c r="V351" i="5"/>
  <c r="E351" i="5" s="1"/>
  <c r="X351" i="5" s="1"/>
  <c r="B352" i="5"/>
  <c r="B353" i="5"/>
  <c r="V353" i="5"/>
  <c r="E353" i="5" s="1"/>
  <c r="X353" i="5" s="1"/>
  <c r="B354" i="5"/>
  <c r="B355" i="5"/>
  <c r="V355" i="5"/>
  <c r="E355" i="5" s="1"/>
  <c r="X355" i="5" s="1"/>
  <c r="B356" i="5"/>
  <c r="T356" i="5" s="1"/>
  <c r="B357" i="5"/>
  <c r="B358" i="5"/>
  <c r="E358" i="5"/>
  <c r="X358" i="5" s="1"/>
  <c r="B359" i="5"/>
  <c r="V359" i="5"/>
  <c r="E359" i="5" s="1"/>
  <c r="X359" i="5" s="1"/>
  <c r="B360" i="5"/>
  <c r="V360" i="5"/>
  <c r="E360" i="5" s="1"/>
  <c r="X360" i="5" s="1"/>
  <c r="B361" i="5"/>
  <c r="B362" i="5"/>
  <c r="E362" i="5"/>
  <c r="X362" i="5" s="1"/>
  <c r="B363" i="5"/>
  <c r="V363" i="5"/>
  <c r="E363" i="5" s="1"/>
  <c r="X363" i="5" s="1"/>
  <c r="B364" i="5"/>
  <c r="E364" i="5"/>
  <c r="X364" i="5" s="1"/>
  <c r="B365" i="5"/>
  <c r="B366" i="5"/>
  <c r="E366" i="5"/>
  <c r="X366" i="5" s="1"/>
  <c r="B367" i="5"/>
  <c r="V367" i="5"/>
  <c r="E367" i="5" s="1"/>
  <c r="X367" i="5" s="1"/>
  <c r="B368" i="5"/>
  <c r="B369" i="5"/>
  <c r="B370" i="5"/>
  <c r="S370" i="5" s="1"/>
  <c r="B371" i="5"/>
  <c r="V371" i="5"/>
  <c r="E371" i="5" s="1"/>
  <c r="X371" i="5" s="1"/>
  <c r="B372" i="5"/>
  <c r="E372" i="5"/>
  <c r="X372" i="5" s="1"/>
  <c r="B373" i="5"/>
  <c r="V373" i="5"/>
  <c r="E373" i="5" s="1"/>
  <c r="X373" i="5" s="1"/>
  <c r="B374" i="5"/>
  <c r="E374" i="5"/>
  <c r="X374" i="5" s="1"/>
  <c r="B375" i="5"/>
  <c r="V375" i="5"/>
  <c r="E375" i="5" s="1"/>
  <c r="X375" i="5" s="1"/>
  <c r="B376" i="5"/>
  <c r="B377" i="5"/>
  <c r="B378" i="5"/>
  <c r="B379" i="5"/>
  <c r="V379" i="5"/>
  <c r="E379" i="5" s="1"/>
  <c r="X379" i="5" s="1"/>
  <c r="B380" i="5"/>
  <c r="B381" i="5"/>
  <c r="B382" i="5"/>
  <c r="V382" i="5"/>
  <c r="E382" i="5" s="1"/>
  <c r="X382" i="5" s="1"/>
  <c r="B383" i="5"/>
  <c r="V383" i="5"/>
  <c r="E383" i="5" s="1"/>
  <c r="X383" i="5" s="1"/>
  <c r="B384" i="5"/>
  <c r="V384" i="5"/>
  <c r="E384" i="5" s="1"/>
  <c r="X384" i="5" s="1"/>
  <c r="B385" i="5"/>
  <c r="B386" i="5"/>
  <c r="B387" i="5"/>
  <c r="T387" i="5" s="1"/>
  <c r="V387" i="5"/>
  <c r="E387" i="5" s="1"/>
  <c r="X387" i="5" s="1"/>
  <c r="B388" i="5"/>
  <c r="E388" i="5"/>
  <c r="X388" i="5" s="1"/>
  <c r="B389" i="5"/>
  <c r="B390" i="5"/>
  <c r="V390" i="5"/>
  <c r="E390" i="5" s="1"/>
  <c r="X390" i="5" s="1"/>
  <c r="B391" i="5"/>
  <c r="V391" i="5"/>
  <c r="B392" i="5"/>
  <c r="V392" i="5"/>
  <c r="E392" i="5" s="1"/>
  <c r="X392" i="5" s="1"/>
  <c r="B393" i="5"/>
  <c r="V394" i="5"/>
  <c r="E394" i="5" s="1"/>
  <c r="X394" i="5" s="1"/>
  <c r="V395" i="5"/>
  <c r="E395" i="5" s="1"/>
  <c r="X395" i="5" s="1"/>
  <c r="B396" i="5"/>
  <c r="B397" i="5"/>
  <c r="B398" i="5"/>
  <c r="T398" i="5" s="1"/>
  <c r="V399" i="5"/>
  <c r="E399" i="5" s="1"/>
  <c r="X399" i="5" s="1"/>
  <c r="V400" i="5"/>
  <c r="E400" i="5" s="1"/>
  <c r="X400" i="5" s="1"/>
  <c r="V403" i="5"/>
  <c r="E403" i="5" s="1"/>
  <c r="X403" i="5" s="1"/>
  <c r="V406" i="5"/>
  <c r="E406" i="5" s="1"/>
  <c r="X406" i="5" s="1"/>
  <c r="V407" i="5"/>
  <c r="E407" i="5"/>
  <c r="X407" i="5" s="1"/>
  <c r="V410" i="5"/>
  <c r="E410" i="5" s="1"/>
  <c r="X410" i="5" s="1"/>
  <c r="V411" i="5"/>
  <c r="V414" i="5"/>
  <c r="E414" i="5" s="1"/>
  <c r="X414" i="5" s="1"/>
  <c r="V415" i="5"/>
  <c r="E415" i="5"/>
  <c r="X415" i="5" s="1"/>
  <c r="V419" i="5"/>
  <c r="E419" i="5" s="1"/>
  <c r="X419" i="5" s="1"/>
  <c r="E421" i="5"/>
  <c r="X421" i="5" s="1"/>
  <c r="V423" i="5"/>
  <c r="E423" i="5" s="1"/>
  <c r="X423" i="5" s="1"/>
  <c r="V426" i="5"/>
  <c r="E426" i="5" s="1"/>
  <c r="X426" i="5" s="1"/>
  <c r="V427" i="5"/>
  <c r="E427" i="5" s="1"/>
  <c r="X427" i="5" s="1"/>
  <c r="V430" i="5"/>
  <c r="E430" i="5" s="1"/>
  <c r="X430" i="5" s="1"/>
  <c r="V431" i="5"/>
  <c r="E431" i="5" s="1"/>
  <c r="X431" i="5" s="1"/>
  <c r="E433" i="5"/>
  <c r="X433" i="5" s="1"/>
  <c r="V435" i="5"/>
  <c r="E435" i="5" s="1"/>
  <c r="X435" i="5" s="1"/>
  <c r="V438" i="5"/>
  <c r="E438" i="5" s="1"/>
  <c r="X438" i="5" s="1"/>
  <c r="V439" i="5"/>
  <c r="E439" i="5" s="1"/>
  <c r="X439" i="5" s="1"/>
  <c r="E441" i="5"/>
  <c r="X441" i="5" s="1"/>
  <c r="V442" i="5"/>
  <c r="E442" i="5" s="1"/>
  <c r="X442" i="5" s="1"/>
  <c r="V443" i="5"/>
  <c r="E443" i="5" s="1"/>
  <c r="X443" i="5" s="1"/>
  <c r="V447" i="5"/>
  <c r="E447" i="5" s="1"/>
  <c r="X447" i="5" s="1"/>
  <c r="E448" i="5"/>
  <c r="X448" i="5" s="1"/>
  <c r="E449" i="5"/>
  <c r="X449" i="5" s="1"/>
  <c r="V451" i="5"/>
  <c r="E451" i="5" s="1"/>
  <c r="X451" i="5" s="1"/>
  <c r="E452" i="5"/>
  <c r="X452" i="5" s="1"/>
  <c r="V454" i="5"/>
  <c r="E454" i="5" s="1"/>
  <c r="X454" i="5" s="1"/>
  <c r="V455" i="5"/>
  <c r="E455" i="5" s="1"/>
  <c r="X455" i="5" s="1"/>
  <c r="V457" i="5"/>
  <c r="E457" i="5" s="1"/>
  <c r="X457" i="5" s="1"/>
  <c r="V459" i="5"/>
  <c r="E459" i="5" s="1"/>
  <c r="X459" i="5" s="1"/>
  <c r="V462" i="5"/>
  <c r="E462" i="5" s="1"/>
  <c r="X462" i="5" s="1"/>
  <c r="V463" i="5"/>
  <c r="E463" i="5" s="1"/>
  <c r="X463" i="5" s="1"/>
  <c r="V464" i="5"/>
  <c r="E464" i="5" s="1"/>
  <c r="X464" i="5" s="1"/>
  <c r="V465" i="5"/>
  <c r="E465" i="5" s="1"/>
  <c r="X465" i="5" s="1"/>
  <c r="V466" i="5"/>
  <c r="E466" i="5" s="1"/>
  <c r="X466" i="5" s="1"/>
  <c r="V467" i="5"/>
  <c r="E467" i="5"/>
  <c r="X467" i="5" s="1"/>
  <c r="V470" i="5"/>
  <c r="E470" i="5" s="1"/>
  <c r="X470" i="5" s="1"/>
  <c r="V471" i="5"/>
  <c r="E471" i="5" s="1"/>
  <c r="X471" i="5" s="1"/>
  <c r="V473" i="5"/>
  <c r="E473" i="5" s="1"/>
  <c r="X473" i="5" s="1"/>
  <c r="V475" i="5"/>
  <c r="E475" i="5" s="1"/>
  <c r="X475" i="5" s="1"/>
  <c r="E476" i="5"/>
  <c r="X476" i="5" s="1"/>
  <c r="V478" i="5"/>
  <c r="E478" i="5" s="1"/>
  <c r="X478" i="5" s="1"/>
  <c r="V479" i="5"/>
  <c r="E479" i="5" s="1"/>
  <c r="X479" i="5" s="1"/>
  <c r="V482" i="5"/>
  <c r="E482" i="5" s="1"/>
  <c r="X482" i="5" s="1"/>
  <c r="V483" i="5"/>
  <c r="E483" i="5"/>
  <c r="X483" i="5" s="1"/>
  <c r="V486" i="5"/>
  <c r="E486" i="5" s="1"/>
  <c r="X486" i="5" s="1"/>
  <c r="V487" i="5"/>
  <c r="E487" i="5"/>
  <c r="X487" i="5" s="1"/>
  <c r="E489" i="5"/>
  <c r="X489" i="5" s="1"/>
  <c r="V490" i="5"/>
  <c r="E490" i="5" s="1"/>
  <c r="X490" i="5" s="1"/>
  <c r="V491" i="5"/>
  <c r="E491" i="5" s="1"/>
  <c r="X491" i="5" s="1"/>
  <c r="V495" i="5"/>
  <c r="E495" i="5" s="1"/>
  <c r="X495" i="5" s="1"/>
  <c r="V499" i="5"/>
  <c r="E499" i="5" s="1"/>
  <c r="X499" i="5" s="1"/>
  <c r="V502" i="5"/>
  <c r="E502" i="5" s="1"/>
  <c r="X502" i="5" s="1"/>
  <c r="V503" i="5"/>
  <c r="E503" i="5"/>
  <c r="X503" i="5" s="1"/>
  <c r="V505" i="5"/>
  <c r="E505" i="5" s="1"/>
  <c r="X505" i="5" s="1"/>
  <c r="V506" i="5"/>
  <c r="E506" i="5" s="1"/>
  <c r="X506" i="5" s="1"/>
  <c r="V507" i="5"/>
  <c r="E507" i="5" s="1"/>
  <c r="X507" i="5" s="1"/>
  <c r="V509" i="5"/>
  <c r="E509" i="5" s="1"/>
  <c r="X509" i="5" s="1"/>
  <c r="V510" i="5"/>
  <c r="E510" i="5" s="1"/>
  <c r="X510" i="5" s="1"/>
  <c r="V511" i="5"/>
  <c r="E511" i="5" s="1"/>
  <c r="X511" i="5" s="1"/>
  <c r="E512" i="5"/>
  <c r="X512" i="5" s="1"/>
  <c r="E513" i="5"/>
  <c r="X513" i="5" s="1"/>
  <c r="V514" i="5"/>
  <c r="E514" i="5" s="1"/>
  <c r="X514" i="5" s="1"/>
  <c r="V515" i="5"/>
  <c r="E515" i="5" s="1"/>
  <c r="X515" i="5" s="1"/>
  <c r="E516" i="5"/>
  <c r="X516" i="5" s="1"/>
  <c r="V517" i="5"/>
  <c r="E517" i="5" s="1"/>
  <c r="X517" i="5" s="1"/>
  <c r="V519" i="5"/>
  <c r="E519" i="5" s="1"/>
  <c r="X519" i="5" s="1"/>
  <c r="E520" i="5"/>
  <c r="X520" i="5" s="1"/>
  <c r="V521" i="5"/>
  <c r="E521" i="5" s="1"/>
  <c r="X521" i="5" s="1"/>
  <c r="V523" i="5"/>
  <c r="E523" i="5" s="1"/>
  <c r="X523" i="5" s="1"/>
  <c r="E524" i="5"/>
  <c r="X524" i="5" s="1"/>
  <c r="V526" i="5"/>
  <c r="E526" i="5" s="1"/>
  <c r="X526" i="5" s="1"/>
  <c r="V527" i="5"/>
  <c r="E527" i="5"/>
  <c r="X527" i="5" s="1"/>
  <c r="V531" i="5"/>
  <c r="E531" i="5" s="1"/>
  <c r="X531" i="5" s="1"/>
  <c r="V533" i="5"/>
  <c r="E533" i="5" s="1"/>
  <c r="X533" i="5" s="1"/>
  <c r="V534" i="5"/>
  <c r="E534" i="5" s="1"/>
  <c r="X534" i="5" s="1"/>
  <c r="V535" i="5"/>
  <c r="E535" i="5"/>
  <c r="X535" i="5" s="1"/>
  <c r="E537" i="5"/>
  <c r="X537" i="5" s="1"/>
  <c r="V539" i="5"/>
  <c r="E539" i="5" s="1"/>
  <c r="X539" i="5" s="1"/>
  <c r="V541" i="5"/>
  <c r="E541" i="5" s="1"/>
  <c r="X541" i="5" s="1"/>
  <c r="V542" i="5"/>
  <c r="E542" i="5" s="1"/>
  <c r="X542" i="5" s="1"/>
  <c r="V543" i="5"/>
  <c r="E543" i="5" s="1"/>
  <c r="X543" i="5" s="1"/>
  <c r="E544" i="5"/>
  <c r="X544" i="5" s="1"/>
  <c r="E545" i="5"/>
  <c r="X545" i="5" s="1"/>
  <c r="V546" i="5"/>
  <c r="E546" i="5" s="1"/>
  <c r="X546" i="5" s="1"/>
  <c r="V547" i="5"/>
  <c r="E547" i="5" s="1"/>
  <c r="X547" i="5" s="1"/>
  <c r="V550" i="5"/>
  <c r="E550" i="5" s="1"/>
  <c r="X550" i="5" s="1"/>
  <c r="V551" i="5"/>
  <c r="E551" i="5" s="1"/>
  <c r="X551" i="5" s="1"/>
  <c r="V552" i="5"/>
  <c r="E552" i="5" s="1"/>
  <c r="X552" i="5" s="1"/>
  <c r="V555" i="5"/>
  <c r="E555" i="5" s="1"/>
  <c r="X555" i="5" s="1"/>
  <c r="V558" i="5"/>
  <c r="E558" i="5" s="1"/>
  <c r="X558" i="5" s="1"/>
  <c r="V559" i="5"/>
  <c r="E559" i="5" s="1"/>
  <c r="X559" i="5" s="1"/>
  <c r="E561" i="5"/>
  <c r="X561" i="5" s="1"/>
  <c r="V562" i="5"/>
  <c r="E562" i="5" s="1"/>
  <c r="X562" i="5" s="1"/>
  <c r="V563" i="5"/>
  <c r="E563" i="5" s="1"/>
  <c r="X563" i="5" s="1"/>
  <c r="V566" i="5"/>
  <c r="E566" i="5" s="1"/>
  <c r="X566" i="5" s="1"/>
  <c r="V567" i="5"/>
  <c r="E567" i="5" s="1"/>
  <c r="X567" i="5" s="1"/>
  <c r="E568" i="5"/>
  <c r="X568" i="5" s="1"/>
  <c r="E569" i="5"/>
  <c r="X569" i="5" s="1"/>
  <c r="V570" i="5"/>
  <c r="E570" i="5" s="1"/>
  <c r="X570" i="5" s="1"/>
  <c r="V571" i="5"/>
  <c r="E571" i="5" s="1"/>
  <c r="X571" i="5" s="1"/>
  <c r="E572" i="5"/>
  <c r="X572" i="5" s="1"/>
  <c r="E573" i="5"/>
  <c r="X573" i="5" s="1"/>
  <c r="V575" i="5"/>
  <c r="E575" i="5" s="1"/>
  <c r="X575" i="5" s="1"/>
  <c r="V576" i="5"/>
  <c r="E576" i="5" s="1"/>
  <c r="X576" i="5" s="1"/>
  <c r="V578" i="5"/>
  <c r="E578" i="5" s="1"/>
  <c r="X578" i="5" s="1"/>
  <c r="V579" i="5"/>
  <c r="E579" i="5" s="1"/>
  <c r="X579" i="5" s="1"/>
  <c r="E580" i="5"/>
  <c r="X580" i="5" s="1"/>
  <c r="V582" i="5"/>
  <c r="E582" i="5" s="1"/>
  <c r="X582" i="5" s="1"/>
  <c r="V583" i="5"/>
  <c r="E583" i="5" s="1"/>
  <c r="X583" i="5" s="1"/>
  <c r="E585" i="5"/>
  <c r="X585" i="5" s="1"/>
  <c r="V587" i="5"/>
  <c r="E587" i="5"/>
  <c r="X587" i="5" s="1"/>
  <c r="V590" i="5"/>
  <c r="E590" i="5" s="1"/>
  <c r="X590" i="5" s="1"/>
  <c r="V591" i="5"/>
  <c r="E591" i="5" s="1"/>
  <c r="X591" i="5" s="1"/>
  <c r="V593" i="5"/>
  <c r="E593" i="5" s="1"/>
  <c r="X593" i="5" s="1"/>
  <c r="V595" i="5"/>
  <c r="E595" i="5" s="1"/>
  <c r="X595" i="5" s="1"/>
  <c r="V598" i="5"/>
  <c r="E598" i="5" s="1"/>
  <c r="X598" i="5" s="1"/>
  <c r="V599" i="5"/>
  <c r="E599" i="5" s="1"/>
  <c r="X599" i="5" s="1"/>
  <c r="E600" i="5"/>
  <c r="X600" i="5" s="1"/>
  <c r="E601" i="5"/>
  <c r="X601" i="5" s="1"/>
  <c r="V603" i="5"/>
  <c r="E603" i="5" s="1"/>
  <c r="X603" i="5" s="1"/>
  <c r="E605" i="5"/>
  <c r="X605" i="5" s="1"/>
  <c r="V607" i="5"/>
  <c r="E607" i="5" s="1"/>
  <c r="X607" i="5" s="1"/>
  <c r="V608" i="5"/>
  <c r="G608" i="5" s="1"/>
  <c r="V609" i="5"/>
  <c r="E609" i="5" s="1"/>
  <c r="X609" i="5" s="1"/>
  <c r="V611" i="5"/>
  <c r="E611" i="5" s="1"/>
  <c r="X611" i="5" s="1"/>
  <c r="V614" i="5"/>
  <c r="E614" i="5" s="1"/>
  <c r="X614" i="5" s="1"/>
  <c r="V615" i="5"/>
  <c r="E615" i="5" s="1"/>
  <c r="X615" i="5" s="1"/>
  <c r="V617" i="5"/>
  <c r="E617" i="5"/>
  <c r="X617" i="5" s="1"/>
  <c r="V619" i="5"/>
  <c r="E619" i="5" s="1"/>
  <c r="X619" i="5" s="1"/>
  <c r="V621" i="5"/>
  <c r="E621" i="5" s="1"/>
  <c r="X621" i="5" s="1"/>
  <c r="V623" i="5"/>
  <c r="E623" i="5" s="1"/>
  <c r="X623" i="5" s="1"/>
  <c r="E624" i="5"/>
  <c r="X624" i="5" s="1"/>
  <c r="E625" i="5"/>
  <c r="X625" i="5" s="1"/>
  <c r="V627" i="5"/>
  <c r="E627" i="5" s="1"/>
  <c r="X627" i="5" s="1"/>
  <c r="E628" i="5"/>
  <c r="X628" i="5" s="1"/>
  <c r="V630" i="5"/>
  <c r="E630" i="5" s="1"/>
  <c r="X630" i="5" s="1"/>
  <c r="V631" i="5"/>
  <c r="E631" i="5" s="1"/>
  <c r="X631" i="5" s="1"/>
  <c r="V632" i="5"/>
  <c r="E632" i="5" s="1"/>
  <c r="X632" i="5" s="1"/>
  <c r="V635" i="5"/>
  <c r="E635" i="5"/>
  <c r="X635" i="5" s="1"/>
  <c r="V636" i="5"/>
  <c r="E636" i="5" s="1"/>
  <c r="X636" i="5" s="1"/>
  <c r="V639" i="5"/>
  <c r="E639" i="5"/>
  <c r="X639" i="5" s="1"/>
  <c r="E640" i="5"/>
  <c r="X640" i="5" s="1"/>
  <c r="E641" i="5"/>
  <c r="X641" i="5" s="1"/>
  <c r="V643" i="5"/>
  <c r="R643" i="5" s="1"/>
  <c r="V647" i="5"/>
  <c r="E647" i="5" s="1"/>
  <c r="X647" i="5" s="1"/>
  <c r="E649" i="5"/>
  <c r="X649" i="5" s="1"/>
  <c r="V651" i="5"/>
  <c r="E651" i="5" s="1"/>
  <c r="X651" i="5" s="1"/>
  <c r="V652" i="5"/>
  <c r="E652" i="5" s="1"/>
  <c r="X652" i="5" s="1"/>
  <c r="V654" i="5"/>
  <c r="E654" i="5" s="1"/>
  <c r="X654" i="5" s="1"/>
  <c r="V655" i="5"/>
  <c r="E655" i="5"/>
  <c r="X655" i="5" s="1"/>
  <c r="E656" i="5"/>
  <c r="X656" i="5" s="1"/>
  <c r="V657" i="5"/>
  <c r="E657" i="5" s="1"/>
  <c r="X657" i="5" s="1"/>
  <c r="V659" i="5"/>
  <c r="E659" i="5" s="1"/>
  <c r="X659" i="5" s="1"/>
  <c r="V660" i="5"/>
  <c r="E660" i="5" s="1"/>
  <c r="X660" i="5" s="1"/>
  <c r="V663" i="5"/>
  <c r="E663" i="5" s="1"/>
  <c r="X663" i="5" s="1"/>
  <c r="V664" i="5"/>
  <c r="E664" i="5" s="1"/>
  <c r="X664" i="5" s="1"/>
  <c r="V667" i="5"/>
  <c r="E667" i="5"/>
  <c r="X667" i="5" s="1"/>
  <c r="V668" i="5"/>
  <c r="V671" i="5"/>
  <c r="E671" i="5"/>
  <c r="X671" i="5" s="1"/>
  <c r="V675" i="5"/>
  <c r="E675" i="5" s="1"/>
  <c r="X675" i="5" s="1"/>
  <c r="V677" i="5"/>
  <c r="E677" i="5" s="1"/>
  <c r="X677" i="5" s="1"/>
  <c r="V678" i="5"/>
  <c r="E678" i="5" s="1"/>
  <c r="X678" i="5" s="1"/>
  <c r="V679" i="5"/>
  <c r="E679" i="5" s="1"/>
  <c r="X679" i="5" s="1"/>
  <c r="V683" i="5"/>
  <c r="E683" i="5" s="1"/>
  <c r="X683" i="5" s="1"/>
  <c r="V686" i="5"/>
  <c r="E686" i="5" s="1"/>
  <c r="X686" i="5" s="1"/>
  <c r="V687" i="5"/>
  <c r="E687" i="5"/>
  <c r="X687" i="5" s="1"/>
  <c r="E690" i="5"/>
  <c r="X690" i="5" s="1"/>
  <c r="V691" i="5"/>
  <c r="E691" i="5" s="1"/>
  <c r="X691" i="5" s="1"/>
  <c r="V694" i="5"/>
  <c r="E694" i="5" s="1"/>
  <c r="X694" i="5" s="1"/>
  <c r="V695" i="5"/>
  <c r="E695" i="5" s="1"/>
  <c r="X695" i="5" s="1"/>
  <c r="V696" i="5"/>
  <c r="E696" i="5" s="1"/>
  <c r="X696" i="5" s="1"/>
  <c r="V699" i="5"/>
  <c r="E699" i="5"/>
  <c r="X699" i="5" s="1"/>
  <c r="V701" i="5"/>
  <c r="E701" i="5" s="1"/>
  <c r="X701" i="5" s="1"/>
  <c r="V703" i="5"/>
  <c r="E703" i="5" s="1"/>
  <c r="X703" i="5" s="1"/>
  <c r="V707" i="5"/>
  <c r="E707" i="5" s="1"/>
  <c r="X707" i="5" s="1"/>
  <c r="V711" i="5"/>
  <c r="E711" i="5" s="1"/>
  <c r="X711" i="5" s="1"/>
  <c r="V713" i="5"/>
  <c r="E713" i="5" s="1"/>
  <c r="X713" i="5" s="1"/>
  <c r="V715" i="5"/>
  <c r="E715" i="5" s="1"/>
  <c r="X715" i="5" s="1"/>
  <c r="V718" i="5"/>
  <c r="E718" i="5" s="1"/>
  <c r="X718" i="5" s="1"/>
  <c r="V719" i="5"/>
  <c r="E719" i="5" s="1"/>
  <c r="X719" i="5" s="1"/>
  <c r="E722" i="5"/>
  <c r="X722" i="5" s="1"/>
  <c r="V723" i="5"/>
  <c r="E723" i="5" s="1"/>
  <c r="X723" i="5" s="1"/>
  <c r="V727" i="5"/>
  <c r="E727" i="5" s="1"/>
  <c r="X727" i="5" s="1"/>
  <c r="E728" i="5"/>
  <c r="X728" i="5" s="1"/>
  <c r="E730" i="5"/>
  <c r="X730" i="5" s="1"/>
  <c r="V731" i="5"/>
  <c r="E731" i="5"/>
  <c r="X731" i="5" s="1"/>
  <c r="V734" i="5"/>
  <c r="E734" i="5" s="1"/>
  <c r="X734" i="5" s="1"/>
  <c r="V735" i="5"/>
  <c r="E735" i="5"/>
  <c r="X735" i="5" s="1"/>
  <c r="E736" i="5"/>
  <c r="X736" i="5" s="1"/>
  <c r="E738" i="5"/>
  <c r="X738" i="5" s="1"/>
  <c r="V739" i="5"/>
  <c r="E739" i="5" s="1"/>
  <c r="X739" i="5" s="1"/>
  <c r="V741" i="5"/>
  <c r="E741" i="5" s="1"/>
  <c r="X741" i="5" s="1"/>
  <c r="V742" i="5"/>
  <c r="E742" i="5" s="1"/>
  <c r="X742" i="5" s="1"/>
  <c r="V743" i="5"/>
  <c r="E743" i="5" s="1"/>
  <c r="X743" i="5" s="1"/>
  <c r="V747" i="5"/>
  <c r="E747" i="5" s="1"/>
  <c r="X747" i="5" s="1"/>
  <c r="V749" i="5"/>
  <c r="E749" i="5" s="1"/>
  <c r="X749" i="5" s="1"/>
  <c r="V751" i="5"/>
  <c r="E751" i="5" s="1"/>
  <c r="X751" i="5" s="1"/>
  <c r="E754" i="5"/>
  <c r="X754" i="5" s="1"/>
  <c r="V755" i="5"/>
  <c r="E755" i="5" s="1"/>
  <c r="X755" i="5" s="1"/>
  <c r="V757" i="5"/>
  <c r="V759" i="5"/>
  <c r="E759" i="5" s="1"/>
  <c r="X759" i="5" s="1"/>
  <c r="V763" i="5"/>
  <c r="E763" i="5" s="1"/>
  <c r="X763" i="5" s="1"/>
  <c r="V767" i="5"/>
  <c r="E767" i="5" s="1"/>
  <c r="X767" i="5" s="1"/>
  <c r="E770" i="5"/>
  <c r="X770" i="5" s="1"/>
  <c r="V771" i="5"/>
  <c r="E771" i="5" s="1"/>
  <c r="X771" i="5" s="1"/>
  <c r="V773" i="5"/>
  <c r="E773" i="5" s="1"/>
  <c r="X773" i="5" s="1"/>
  <c r="V774" i="5"/>
  <c r="E774" i="5" s="1"/>
  <c r="X774" i="5" s="1"/>
  <c r="V775" i="5"/>
  <c r="V779" i="5"/>
  <c r="E779" i="5" s="1"/>
  <c r="X779" i="5" s="1"/>
  <c r="V782" i="5"/>
  <c r="E782" i="5" s="1"/>
  <c r="X782" i="5" s="1"/>
  <c r="V783" i="5"/>
  <c r="E783" i="5"/>
  <c r="X783" i="5" s="1"/>
  <c r="E786" i="5"/>
  <c r="X786" i="5" s="1"/>
  <c r="V787" i="5"/>
  <c r="E787" i="5" s="1"/>
  <c r="X787" i="5" s="1"/>
  <c r="V790" i="5"/>
  <c r="E790" i="5" s="1"/>
  <c r="X790" i="5" s="1"/>
  <c r="V791" i="5"/>
  <c r="E791" i="5" s="1"/>
  <c r="X791" i="5" s="1"/>
  <c r="E792" i="5"/>
  <c r="X792" i="5" s="1"/>
  <c r="E794" i="5"/>
  <c r="X794" i="5" s="1"/>
  <c r="V795" i="5"/>
  <c r="E795" i="5"/>
  <c r="X795" i="5" s="1"/>
  <c r="V798" i="5"/>
  <c r="E798" i="5" s="1"/>
  <c r="X798" i="5" s="1"/>
  <c r="V799" i="5"/>
  <c r="E799" i="5"/>
  <c r="X799" i="5" s="1"/>
  <c r="E800" i="5"/>
  <c r="X800" i="5" s="1"/>
  <c r="V803" i="5"/>
  <c r="E803" i="5" s="1"/>
  <c r="X803" i="5" s="1"/>
  <c r="V805" i="5"/>
  <c r="E805" i="5" s="1"/>
  <c r="X805" i="5" s="1"/>
  <c r="V806" i="5"/>
  <c r="V807" i="5"/>
  <c r="E807" i="5" s="1"/>
  <c r="X807" i="5" s="1"/>
  <c r="E808" i="5"/>
  <c r="X808" i="5" s="1"/>
  <c r="V809" i="5"/>
  <c r="E809" i="5" s="1"/>
  <c r="X809" i="5" s="1"/>
  <c r="V810" i="5"/>
  <c r="E810" i="5" s="1"/>
  <c r="X810" i="5" s="1"/>
  <c r="V811" i="5"/>
  <c r="E811" i="5" s="1"/>
  <c r="X811" i="5" s="1"/>
  <c r="E812" i="5"/>
  <c r="X812" i="5" s="1"/>
  <c r="V813" i="5"/>
  <c r="E813" i="5" s="1"/>
  <c r="X813" i="5" s="1"/>
  <c r="V814" i="5"/>
  <c r="E814" i="5" s="1"/>
  <c r="X814" i="5" s="1"/>
  <c r="V815" i="5"/>
  <c r="E815" i="5" s="1"/>
  <c r="X815" i="5" s="1"/>
  <c r="V816" i="5"/>
  <c r="E816" i="5" s="1"/>
  <c r="X816" i="5" s="1"/>
  <c r="V819" i="5"/>
  <c r="E819" i="5" s="1"/>
  <c r="X819" i="5" s="1"/>
  <c r="V822" i="5"/>
  <c r="E822" i="5" s="1"/>
  <c r="X822" i="5" s="1"/>
  <c r="V823" i="5"/>
  <c r="V824" i="5"/>
  <c r="E824" i="5" s="1"/>
  <c r="X824" i="5" s="1"/>
  <c r="V827" i="5"/>
  <c r="E827" i="5" s="1"/>
  <c r="X827" i="5" s="1"/>
  <c r="V830" i="5"/>
  <c r="E830" i="5" s="1"/>
  <c r="X830" i="5" s="1"/>
  <c r="V831" i="5"/>
  <c r="E831" i="5" s="1"/>
  <c r="X831" i="5" s="1"/>
  <c r="V835" i="5"/>
  <c r="E835" i="5"/>
  <c r="X835" i="5" s="1"/>
  <c r="V838" i="5"/>
  <c r="E838" i="5" s="1"/>
  <c r="X838" i="5" s="1"/>
  <c r="V839" i="5"/>
  <c r="V843" i="5"/>
  <c r="E843" i="5" s="1"/>
  <c r="X843" i="5" s="1"/>
  <c r="E844" i="5"/>
  <c r="X844" i="5" s="1"/>
  <c r="V847" i="5"/>
  <c r="E847" i="5" s="1"/>
  <c r="X847" i="5" s="1"/>
  <c r="E848" i="5"/>
  <c r="X848" i="5" s="1"/>
  <c r="V849" i="5"/>
  <c r="E849" i="5" s="1"/>
  <c r="X849" i="5" s="1"/>
  <c r="V851" i="5"/>
  <c r="E851" i="5" s="1"/>
  <c r="X851" i="5" s="1"/>
  <c r="E852" i="5"/>
  <c r="X852" i="5" s="1"/>
  <c r="V855" i="5"/>
  <c r="V856" i="5"/>
  <c r="E856" i="5" s="1"/>
  <c r="X856" i="5" s="1"/>
  <c r="V859" i="5"/>
  <c r="E859" i="5" s="1"/>
  <c r="X859" i="5" s="1"/>
  <c r="E860" i="5"/>
  <c r="X860" i="5" s="1"/>
  <c r="V861" i="5"/>
  <c r="E861" i="5" s="1"/>
  <c r="X861" i="5" s="1"/>
  <c r="V862" i="5"/>
  <c r="E862" i="5" s="1"/>
  <c r="X862" i="5" s="1"/>
  <c r="V863" i="5"/>
  <c r="E863" i="5" s="1"/>
  <c r="X863" i="5" s="1"/>
  <c r="V864" i="5"/>
  <c r="E864" i="5" s="1"/>
  <c r="X864" i="5" s="1"/>
  <c r="V865" i="5"/>
  <c r="E865" i="5" s="1"/>
  <c r="X865" i="5" s="1"/>
  <c r="V867" i="5"/>
  <c r="E867" i="5" s="1"/>
  <c r="X867" i="5" s="1"/>
  <c r="V870" i="5"/>
  <c r="E870" i="5" s="1"/>
  <c r="X870" i="5" s="1"/>
  <c r="V871" i="5"/>
  <c r="E871" i="5" s="1"/>
  <c r="X871" i="5" s="1"/>
  <c r="E872" i="5"/>
  <c r="X872" i="5" s="1"/>
  <c r="V873" i="5"/>
  <c r="E873" i="5" s="1"/>
  <c r="X873" i="5" s="1"/>
  <c r="V875" i="5"/>
  <c r="E875" i="5" s="1"/>
  <c r="X875" i="5" s="1"/>
  <c r="E876" i="5"/>
  <c r="X876" i="5" s="1"/>
  <c r="V878" i="5"/>
  <c r="E878" i="5"/>
  <c r="X878" i="5" s="1"/>
  <c r="V879" i="5"/>
  <c r="E879" i="5" s="1"/>
  <c r="X879" i="5" s="1"/>
  <c r="V880" i="5"/>
  <c r="E880" i="5" s="1"/>
  <c r="X880" i="5" s="1"/>
  <c r="V883" i="5"/>
  <c r="E883" i="5" s="1"/>
  <c r="X883" i="5" s="1"/>
  <c r="V885" i="5"/>
  <c r="E885" i="5" s="1"/>
  <c r="X885" i="5" s="1"/>
  <c r="V887" i="5"/>
  <c r="E887" i="5" s="1"/>
  <c r="X887" i="5" s="1"/>
  <c r="V888" i="5"/>
  <c r="E888" i="5" s="1"/>
  <c r="X888" i="5" s="1"/>
  <c r="V890" i="5"/>
  <c r="E890" i="5" s="1"/>
  <c r="X890" i="5" s="1"/>
  <c r="V891" i="5"/>
  <c r="E891" i="5" s="1"/>
  <c r="X891" i="5" s="1"/>
  <c r="V893" i="5"/>
  <c r="E893" i="5" s="1"/>
  <c r="X893" i="5" s="1"/>
  <c r="V894" i="5"/>
  <c r="E894" i="5" s="1"/>
  <c r="X894" i="5" s="1"/>
  <c r="V895" i="5"/>
  <c r="E895" i="5" s="1"/>
  <c r="X895" i="5" s="1"/>
  <c r="V896" i="5"/>
  <c r="E896" i="5" s="1"/>
  <c r="X896" i="5" s="1"/>
  <c r="V897" i="5"/>
  <c r="E897" i="5" s="1"/>
  <c r="X897" i="5" s="1"/>
  <c r="E898" i="5"/>
  <c r="X898" i="5" s="1"/>
  <c r="V899" i="5"/>
  <c r="E899" i="5" s="1"/>
  <c r="X899" i="5" s="1"/>
  <c r="V902" i="5"/>
  <c r="E902" i="5" s="1"/>
  <c r="X902" i="5" s="1"/>
  <c r="V903" i="5"/>
  <c r="E903" i="5" s="1"/>
  <c r="X903" i="5" s="1"/>
  <c r="V904" i="5"/>
  <c r="E904" i="5" s="1"/>
  <c r="X904" i="5" s="1"/>
  <c r="V905" i="5"/>
  <c r="E905" i="5" s="1"/>
  <c r="X905" i="5" s="1"/>
  <c r="V907" i="5"/>
  <c r="E907" i="5" s="1"/>
  <c r="X907" i="5" s="1"/>
  <c r="E908" i="5"/>
  <c r="X908" i="5" s="1"/>
  <c r="V909" i="5"/>
  <c r="E909" i="5" s="1"/>
  <c r="X909" i="5" s="1"/>
  <c r="V910" i="5"/>
  <c r="E910" i="5" s="1"/>
  <c r="X910" i="5" s="1"/>
  <c r="V911" i="5"/>
  <c r="E911" i="5" s="1"/>
  <c r="X911" i="5" s="1"/>
  <c r="V915" i="5"/>
  <c r="E915" i="5" s="1"/>
  <c r="X915" i="5" s="1"/>
  <c r="E916" i="5"/>
  <c r="X916" i="5" s="1"/>
  <c r="E918" i="5"/>
  <c r="X918" i="5" s="1"/>
  <c r="V919" i="5"/>
  <c r="E919" i="5" s="1"/>
  <c r="X919" i="5" s="1"/>
  <c r="V923" i="5"/>
  <c r="E923" i="5" s="1"/>
  <c r="X923" i="5" s="1"/>
  <c r="E924" i="5"/>
  <c r="X924" i="5" s="1"/>
  <c r="V927" i="5"/>
  <c r="E927" i="5" s="1"/>
  <c r="X927" i="5" s="1"/>
  <c r="V931" i="5"/>
  <c r="E931" i="5" s="1"/>
  <c r="X931" i="5" s="1"/>
  <c r="V934" i="5"/>
  <c r="E934" i="5" s="1"/>
  <c r="X934" i="5" s="1"/>
  <c r="V935" i="5"/>
  <c r="E935" i="5" s="1"/>
  <c r="X935" i="5" s="1"/>
  <c r="V937" i="5"/>
  <c r="E937" i="5" s="1"/>
  <c r="X937" i="5" s="1"/>
  <c r="V939" i="5"/>
  <c r="E939" i="5" s="1"/>
  <c r="X939" i="5" s="1"/>
  <c r="E940" i="5"/>
  <c r="X940" i="5" s="1"/>
  <c r="V942" i="5"/>
  <c r="V943" i="5"/>
  <c r="E943" i="5" s="1"/>
  <c r="X943" i="5" s="1"/>
  <c r="E944" i="5"/>
  <c r="X944" i="5" s="1"/>
  <c r="V947" i="5"/>
  <c r="E947" i="5"/>
  <c r="X947" i="5" s="1"/>
  <c r="V949" i="5"/>
  <c r="E949" i="5" s="1"/>
  <c r="X949" i="5" s="1"/>
  <c r="V951" i="5"/>
  <c r="E951" i="5" s="1"/>
  <c r="X951" i="5" s="1"/>
  <c r="V952" i="5"/>
  <c r="E952" i="5" s="1"/>
  <c r="X952" i="5" s="1"/>
  <c r="V954" i="5"/>
  <c r="E954" i="5" s="1"/>
  <c r="X954" i="5" s="1"/>
  <c r="V955" i="5"/>
  <c r="E955" i="5" s="1"/>
  <c r="X955" i="5" s="1"/>
  <c r="V958" i="5"/>
  <c r="E958" i="5" s="1"/>
  <c r="X958" i="5" s="1"/>
  <c r="V959" i="5"/>
  <c r="E959" i="5" s="1"/>
  <c r="X959" i="5" s="1"/>
  <c r="V963" i="5"/>
  <c r="E963" i="5" s="1"/>
  <c r="X963" i="5" s="1"/>
  <c r="V966" i="5"/>
  <c r="E966" i="5" s="1"/>
  <c r="X966" i="5" s="1"/>
  <c r="V967" i="5"/>
  <c r="E967" i="5" s="1"/>
  <c r="X967" i="5" s="1"/>
  <c r="E969" i="5"/>
  <c r="X969" i="5" s="1"/>
  <c r="V971" i="5"/>
  <c r="V972" i="5"/>
  <c r="E972" i="5" s="1"/>
  <c r="X972" i="5" s="1"/>
  <c r="V975" i="5"/>
  <c r="E975" i="5" s="1"/>
  <c r="X975" i="5" s="1"/>
  <c r="V977" i="5"/>
  <c r="E977" i="5" s="1"/>
  <c r="X977" i="5" s="1"/>
  <c r="V979" i="5"/>
  <c r="E979" i="5" s="1"/>
  <c r="X979" i="5" s="1"/>
  <c r="V980" i="5"/>
  <c r="E980" i="5" s="1"/>
  <c r="X980" i="5" s="1"/>
  <c r="V981" i="5"/>
  <c r="E981" i="5" s="1"/>
  <c r="X981" i="5" s="1"/>
  <c r="V982" i="5"/>
  <c r="E982" i="5" s="1"/>
  <c r="X982" i="5" s="1"/>
  <c r="V983" i="5"/>
  <c r="V987" i="5"/>
  <c r="E987" i="5" s="1"/>
  <c r="X987" i="5" s="1"/>
  <c r="V988" i="5"/>
  <c r="E988" i="5" s="1"/>
  <c r="X988" i="5" s="1"/>
  <c r="E990" i="5"/>
  <c r="X990" i="5" s="1"/>
  <c r="V991" i="5"/>
  <c r="E991" i="5" s="1"/>
  <c r="X991" i="5" s="1"/>
  <c r="V993" i="5"/>
  <c r="E993" i="5" s="1"/>
  <c r="X993" i="5" s="1"/>
  <c r="V995" i="5"/>
  <c r="E995" i="5" s="1"/>
  <c r="X995" i="5" s="1"/>
  <c r="V996" i="5"/>
  <c r="E996" i="5" s="1"/>
  <c r="X996" i="5" s="1"/>
  <c r="V998" i="5"/>
  <c r="E998" i="5" s="1"/>
  <c r="X998" i="5" s="1"/>
  <c r="V999" i="5"/>
  <c r="E999" i="5" s="1"/>
  <c r="X999" i="5" s="1"/>
  <c r="V1000" i="5"/>
  <c r="E1000" i="5" s="1"/>
  <c r="X1000" i="5" s="1"/>
  <c r="V1003" i="5"/>
  <c r="E1003" i="5" s="1"/>
  <c r="X1003" i="5" s="1"/>
  <c r="V1004" i="5"/>
  <c r="E1004" i="5" s="1"/>
  <c r="X1004" i="5" s="1"/>
  <c r="V1007" i="5"/>
  <c r="E1007" i="5" s="1"/>
  <c r="X1007" i="5" s="1"/>
  <c r="V1009" i="5"/>
  <c r="E1009" i="5" s="1"/>
  <c r="X1009" i="5" s="1"/>
  <c r="V1011" i="5"/>
  <c r="E1011" i="5" s="1"/>
  <c r="X1011" i="5" s="1"/>
  <c r="V1012" i="5"/>
  <c r="E1012" i="5" s="1"/>
  <c r="X1012" i="5" s="1"/>
  <c r="V1013" i="5"/>
  <c r="E1013" i="5" s="1"/>
  <c r="X1013" i="5" s="1"/>
  <c r="V1014" i="5"/>
  <c r="E1014" i="5" s="1"/>
  <c r="X1014" i="5" s="1"/>
  <c r="V1015" i="5"/>
  <c r="E1015" i="5" s="1"/>
  <c r="X1015" i="5" s="1"/>
  <c r="V1017" i="5"/>
  <c r="E1017" i="5" s="1"/>
  <c r="X1017" i="5" s="1"/>
  <c r="E1018" i="5"/>
  <c r="X1018" i="5" s="1"/>
  <c r="V1019" i="5"/>
  <c r="E1019" i="5" s="1"/>
  <c r="X1019" i="5" s="1"/>
  <c r="V1020" i="5"/>
  <c r="E1020" i="5" s="1"/>
  <c r="X1020" i="5" s="1"/>
  <c r="V1022" i="5"/>
  <c r="E1022" i="5" s="1"/>
  <c r="X1022" i="5" s="1"/>
  <c r="V1023" i="5"/>
  <c r="E1023" i="5" s="1"/>
  <c r="X1023" i="5" s="1"/>
  <c r="V1024" i="5"/>
  <c r="E1024" i="5" s="1"/>
  <c r="X1024" i="5" s="1"/>
  <c r="E1026" i="5"/>
  <c r="X1026" i="5" s="1"/>
  <c r="V1027" i="5"/>
  <c r="E1027" i="5" s="1"/>
  <c r="X1027" i="5" s="1"/>
  <c r="V1028" i="5"/>
  <c r="E1028" i="5" s="1"/>
  <c r="X1028" i="5" s="1"/>
  <c r="V1030" i="5"/>
  <c r="E1030" i="5" s="1"/>
  <c r="X1030" i="5" s="1"/>
  <c r="V1031" i="5"/>
  <c r="E1031" i="5" s="1"/>
  <c r="X1031" i="5" s="1"/>
  <c r="E1033" i="5"/>
  <c r="X1033" i="5" s="1"/>
  <c r="V1035" i="5"/>
  <c r="E1035" i="5" s="1"/>
  <c r="X1035" i="5" s="1"/>
  <c r="V1036" i="5"/>
  <c r="E1036" i="5" s="1"/>
  <c r="X1036" i="5" s="1"/>
  <c r="V1038" i="5"/>
  <c r="E1038" i="5" s="1"/>
  <c r="X1038" i="5" s="1"/>
  <c r="V1039" i="5"/>
  <c r="V1041" i="5"/>
  <c r="E1041" i="5" s="1"/>
  <c r="X1041" i="5" s="1"/>
  <c r="V1043" i="5"/>
  <c r="E1043" i="5" s="1"/>
  <c r="X1043" i="5" s="1"/>
  <c r="V1044" i="5"/>
  <c r="V1047" i="5"/>
  <c r="E1047" i="5" s="1"/>
  <c r="X1047" i="5" s="1"/>
  <c r="V1049" i="5"/>
  <c r="E1049" i="5" s="1"/>
  <c r="X1049" i="5" s="1"/>
  <c r="V1051" i="5"/>
  <c r="E1051" i="5" s="1"/>
  <c r="X1051" i="5" s="1"/>
  <c r="V1052" i="5"/>
  <c r="E1052" i="5" s="1"/>
  <c r="X1052" i="5" s="1"/>
  <c r="V1053" i="5"/>
  <c r="E1053" i="5" s="1"/>
  <c r="X1053" i="5" s="1"/>
  <c r="V1054" i="5"/>
  <c r="E1054" i="5" s="1"/>
  <c r="X1054" i="5" s="1"/>
  <c r="V1055" i="5"/>
  <c r="E1055" i="5" s="1"/>
  <c r="X1055" i="5" s="1"/>
  <c r="V1059" i="5"/>
  <c r="E1059" i="5" s="1"/>
  <c r="X1059" i="5" s="1"/>
  <c r="V1060" i="5"/>
  <c r="E1060" i="5" s="1"/>
  <c r="X1060" i="5" s="1"/>
  <c r="V1062" i="5"/>
  <c r="E1062" i="5"/>
  <c r="X1062" i="5" s="1"/>
  <c r="V1063" i="5"/>
  <c r="E1063" i="5" s="1"/>
  <c r="X1063" i="5" s="1"/>
  <c r="E1065" i="5"/>
  <c r="X1065" i="5" s="1"/>
  <c r="V1067" i="5"/>
  <c r="E1067" i="5" s="1"/>
  <c r="X1067" i="5" s="1"/>
  <c r="V1068" i="5"/>
  <c r="E1068" i="5" s="1"/>
  <c r="X1068" i="5" s="1"/>
  <c r="V1071" i="5"/>
  <c r="E1071" i="5" s="1"/>
  <c r="X1071" i="5" s="1"/>
  <c r="E1074" i="5"/>
  <c r="X1074" i="5" s="1"/>
  <c r="V1075" i="5"/>
  <c r="E1075" i="5" s="1"/>
  <c r="X1075" i="5" s="1"/>
  <c r="V1076" i="5"/>
  <c r="E1076" i="5" s="1"/>
  <c r="X1076" i="5" s="1"/>
  <c r="V1077" i="5"/>
  <c r="E1077" i="5" s="1"/>
  <c r="X1077" i="5" s="1"/>
  <c r="V1079" i="5"/>
  <c r="E1079" i="5" s="1"/>
  <c r="X1079" i="5" s="1"/>
  <c r="V1083" i="5"/>
  <c r="E1083" i="5" s="1"/>
  <c r="X1083" i="5" s="1"/>
  <c r="V1084" i="5"/>
  <c r="E1084" i="5" s="1"/>
  <c r="X1084" i="5" s="1"/>
  <c r="E1086" i="5"/>
  <c r="X1086" i="5" s="1"/>
  <c r="V1087" i="5"/>
  <c r="E1087" i="5" s="1"/>
  <c r="X1087" i="5" s="1"/>
  <c r="E1090" i="5"/>
  <c r="X1090" i="5" s="1"/>
  <c r="V1091" i="5"/>
  <c r="E1091" i="5" s="1"/>
  <c r="X1091" i="5" s="1"/>
  <c r="V1092" i="5"/>
  <c r="E1092" i="5" s="1"/>
  <c r="X1092" i="5" s="1"/>
  <c r="V1095" i="5"/>
  <c r="E1095" i="5" s="1"/>
  <c r="X1095" i="5" s="1"/>
  <c r="E1098" i="5"/>
  <c r="X1098" i="5" s="1"/>
  <c r="V1099" i="5"/>
  <c r="E1099" i="5" s="1"/>
  <c r="X1099" i="5" s="1"/>
  <c r="V1100" i="5"/>
  <c r="E1100" i="5" s="1"/>
  <c r="X1100" i="5" s="1"/>
  <c r="V1103" i="5"/>
  <c r="E1103" i="5" s="1"/>
  <c r="X1103" i="5" s="1"/>
  <c r="E1106" i="5"/>
  <c r="X1106" i="5" s="1"/>
  <c r="V1107" i="5"/>
  <c r="E1107" i="5" s="1"/>
  <c r="X1107" i="5" s="1"/>
  <c r="V1108" i="5"/>
  <c r="E1108" i="5" s="1"/>
  <c r="X1108" i="5" s="1"/>
  <c r="V1109" i="5"/>
  <c r="E1109" i="5" s="1"/>
  <c r="X1109" i="5" s="1"/>
  <c r="V1110" i="5"/>
  <c r="E1110" i="5" s="1"/>
  <c r="X1110" i="5" s="1"/>
  <c r="V1111" i="5"/>
  <c r="E1111" i="5" s="1"/>
  <c r="X1111" i="5" s="1"/>
  <c r="V1115" i="5"/>
  <c r="E1115" i="5" s="1"/>
  <c r="X1115" i="5" s="1"/>
  <c r="V1116" i="5"/>
  <c r="E1116" i="5" s="1"/>
  <c r="X1116" i="5" s="1"/>
  <c r="V1117" i="5"/>
  <c r="E1117" i="5" s="1"/>
  <c r="X1117" i="5" s="1"/>
  <c r="V1119" i="5"/>
  <c r="E1119" i="5" s="1"/>
  <c r="X1119" i="5" s="1"/>
  <c r="E1122" i="5"/>
  <c r="X1122" i="5" s="1"/>
  <c r="V1123" i="5"/>
  <c r="E1123" i="5" s="1"/>
  <c r="X1123" i="5" s="1"/>
  <c r="V1124" i="5"/>
  <c r="E1124" i="5" s="1"/>
  <c r="X1124" i="5" s="1"/>
  <c r="V1126" i="5"/>
  <c r="E1126" i="5" s="1"/>
  <c r="X1126" i="5" s="1"/>
  <c r="V1127" i="5"/>
  <c r="E1127" i="5" s="1"/>
  <c r="X1127" i="5" s="1"/>
  <c r="E1129" i="5"/>
  <c r="X1129" i="5" s="1"/>
  <c r="V1131" i="5"/>
  <c r="E1131" i="5" s="1"/>
  <c r="X1131" i="5" s="1"/>
  <c r="V1132" i="5"/>
  <c r="V1134" i="5"/>
  <c r="E1134" i="5" s="1"/>
  <c r="X1134" i="5" s="1"/>
  <c r="V1135" i="5"/>
  <c r="E1135" i="5" s="1"/>
  <c r="X1135" i="5" s="1"/>
  <c r="V1137" i="5"/>
  <c r="E1137" i="5" s="1"/>
  <c r="X1137" i="5" s="1"/>
  <c r="V1139" i="5"/>
  <c r="E1139" i="5" s="1"/>
  <c r="X1139" i="5" s="1"/>
  <c r="V1140" i="5"/>
  <c r="E1140" i="5" s="1"/>
  <c r="X1140" i="5" s="1"/>
  <c r="E1142" i="5"/>
  <c r="X1142" i="5" s="1"/>
  <c r="V1143" i="5"/>
  <c r="E1143" i="5" s="1"/>
  <c r="X1143" i="5" s="1"/>
  <c r="E1146" i="5"/>
  <c r="X1146" i="5" s="1"/>
  <c r="V1147" i="5"/>
  <c r="E1147" i="5" s="1"/>
  <c r="X1147" i="5" s="1"/>
  <c r="V1148" i="5"/>
  <c r="E1148" i="5" s="1"/>
  <c r="X1148" i="5" s="1"/>
  <c r="V1150" i="5"/>
  <c r="E1150" i="5" s="1"/>
  <c r="X1150" i="5" s="1"/>
  <c r="V1151" i="5"/>
  <c r="E1151" i="5" s="1"/>
  <c r="X1151" i="5" s="1"/>
  <c r="V1153" i="5"/>
  <c r="E1153" i="5" s="1"/>
  <c r="X1153" i="5" s="1"/>
  <c r="E1154" i="5"/>
  <c r="X1154" i="5" s="1"/>
  <c r="V1155" i="5"/>
  <c r="E1155" i="5" s="1"/>
  <c r="X1155" i="5" s="1"/>
  <c r="V1156" i="5"/>
  <c r="E1156" i="5" s="1"/>
  <c r="X1156" i="5" s="1"/>
  <c r="V1158" i="5"/>
  <c r="E1158" i="5" s="1"/>
  <c r="X1158" i="5" s="1"/>
  <c r="V1159" i="5"/>
  <c r="E1159" i="5" s="1"/>
  <c r="X1159" i="5" s="1"/>
  <c r="V1161" i="5"/>
  <c r="E1161" i="5" s="1"/>
  <c r="X1161" i="5" s="1"/>
  <c r="V1163" i="5"/>
  <c r="E1163" i="5" s="1"/>
  <c r="X1163" i="5" s="1"/>
  <c r="V1164" i="5"/>
  <c r="E1164" i="5" s="1"/>
  <c r="X1164" i="5" s="1"/>
  <c r="V1165" i="5"/>
  <c r="E1165" i="5" s="1"/>
  <c r="X1165" i="5" s="1"/>
  <c r="V1166" i="5"/>
  <c r="E1166" i="5" s="1"/>
  <c r="X1166" i="5" s="1"/>
  <c r="V1167" i="5"/>
  <c r="E1167" i="5" s="1"/>
  <c r="X1167" i="5" s="1"/>
  <c r="V1169" i="5"/>
  <c r="E1169" i="5" s="1"/>
  <c r="X1169" i="5" s="1"/>
  <c r="V1171" i="5"/>
  <c r="E1171" i="5" s="1"/>
  <c r="X1171" i="5" s="1"/>
  <c r="V1172" i="5"/>
  <c r="E1172" i="5" s="1"/>
  <c r="X1172" i="5" s="1"/>
  <c r="V1175" i="5"/>
  <c r="E1175" i="5" s="1"/>
  <c r="X1175" i="5" s="1"/>
  <c r="V1177" i="5"/>
  <c r="E1177" i="5" s="1"/>
  <c r="X1177" i="5" s="1"/>
  <c r="V1179" i="5"/>
  <c r="E1179" i="5" s="1"/>
  <c r="X1179" i="5" s="1"/>
  <c r="V1180" i="5"/>
  <c r="E1180" i="5"/>
  <c r="X1180" i="5" s="1"/>
  <c r="V1182" i="5"/>
  <c r="E1182" i="5" s="1"/>
  <c r="X1182" i="5" s="1"/>
  <c r="V1183" i="5"/>
  <c r="E1183" i="5" s="1"/>
  <c r="X1183" i="5" s="1"/>
  <c r="V1187" i="5"/>
  <c r="E1187" i="5" s="1"/>
  <c r="X1187" i="5" s="1"/>
  <c r="V1188" i="5"/>
  <c r="E1188" i="5" s="1"/>
  <c r="X1188" i="5" s="1"/>
  <c r="V1189" i="5"/>
  <c r="E1189" i="5" s="1"/>
  <c r="X1189" i="5" s="1"/>
  <c r="V1190" i="5"/>
  <c r="E1190" i="5" s="1"/>
  <c r="X1190" i="5" s="1"/>
  <c r="V1191" i="5"/>
  <c r="E1191" i="5" s="1"/>
  <c r="X1191" i="5" s="1"/>
  <c r="E1193" i="5"/>
  <c r="X1193" i="5" s="1"/>
  <c r="V1195" i="5"/>
  <c r="E1195" i="5" s="1"/>
  <c r="X1195" i="5" s="1"/>
  <c r="V1196" i="5"/>
  <c r="E1196" i="5"/>
  <c r="X1196" i="5" s="1"/>
  <c r="V1198" i="5"/>
  <c r="E1198" i="5" s="1"/>
  <c r="X1198" i="5" s="1"/>
  <c r="V1199" i="5"/>
  <c r="E1199" i="5" s="1"/>
  <c r="X1199" i="5" s="1"/>
  <c r="V1200" i="5"/>
  <c r="E1200" i="5" s="1"/>
  <c r="X1200" i="5" s="1"/>
  <c r="V1201" i="5"/>
  <c r="E1201" i="5" s="1"/>
  <c r="X1201" i="5" s="1"/>
  <c r="V1203" i="5"/>
  <c r="E1203" i="5" s="1"/>
  <c r="X1203" i="5" s="1"/>
  <c r="V1204" i="5"/>
  <c r="E1204" i="5" s="1"/>
  <c r="X1204" i="5" s="1"/>
  <c r="V1206" i="5"/>
  <c r="E1206" i="5"/>
  <c r="X1206" i="5" s="1"/>
  <c r="V1207" i="5"/>
  <c r="E1207" i="5" s="1"/>
  <c r="X1207" i="5" s="1"/>
  <c r="V1208" i="5"/>
  <c r="E1208" i="5" s="1"/>
  <c r="X1208" i="5" s="1"/>
  <c r="V1209" i="5"/>
  <c r="E1209" i="5" s="1"/>
  <c r="X1209" i="5" s="1"/>
  <c r="V1211" i="5"/>
  <c r="E1211" i="5" s="1"/>
  <c r="X1211" i="5" s="1"/>
  <c r="V1212" i="5"/>
  <c r="E1212" i="5" s="1"/>
  <c r="X1212" i="5" s="1"/>
  <c r="V1214" i="5"/>
  <c r="E1214" i="5" s="1"/>
  <c r="X1214" i="5" s="1"/>
  <c r="V1215" i="5"/>
  <c r="E1215" i="5" s="1"/>
  <c r="X1215" i="5" s="1"/>
  <c r="V1216" i="5"/>
  <c r="E1216" i="5" s="1"/>
  <c r="X1216" i="5" s="1"/>
  <c r="E1218" i="5"/>
  <c r="X1218" i="5" s="1"/>
  <c r="V1219" i="5"/>
  <c r="E1219" i="5" s="1"/>
  <c r="X1219" i="5" s="1"/>
  <c r="V1220" i="5"/>
  <c r="E1220" i="5" s="1"/>
  <c r="X1220" i="5" s="1"/>
  <c r="V1222" i="5"/>
  <c r="V1223" i="5"/>
  <c r="E1223" i="5" s="1"/>
  <c r="X1223" i="5" s="1"/>
  <c r="V1225" i="5"/>
  <c r="E1225" i="5" s="1"/>
  <c r="X1225" i="5" s="1"/>
  <c r="E1226" i="5"/>
  <c r="X1226" i="5" s="1"/>
  <c r="V1227" i="5"/>
  <c r="V1228" i="5"/>
  <c r="E1228" i="5" s="1"/>
  <c r="X1228" i="5" s="1"/>
  <c r="V1230" i="5"/>
  <c r="E1230" i="5" s="1"/>
  <c r="X1230" i="5" s="1"/>
  <c r="V1231" i="5"/>
  <c r="V1233" i="5"/>
  <c r="E1233" i="5" s="1"/>
  <c r="X1233" i="5" s="1"/>
  <c r="E1234" i="5"/>
  <c r="X1234" i="5" s="1"/>
  <c r="V1235" i="5"/>
  <c r="E1235" i="5" s="1"/>
  <c r="X1235" i="5" s="1"/>
  <c r="V1236" i="5"/>
  <c r="E1236" i="5" s="1"/>
  <c r="X1236" i="5" s="1"/>
  <c r="V1238" i="5"/>
  <c r="E1238" i="5" s="1"/>
  <c r="X1238" i="5" s="1"/>
  <c r="V1239" i="5"/>
  <c r="E1239" i="5" s="1"/>
  <c r="X1239" i="5" s="1"/>
  <c r="E1242" i="5"/>
  <c r="X1242" i="5" s="1"/>
  <c r="V1243" i="5"/>
  <c r="E1243" i="5" s="1"/>
  <c r="X1243" i="5" s="1"/>
  <c r="V1244" i="5"/>
  <c r="E1244" i="5" s="1"/>
  <c r="X1244" i="5" s="1"/>
  <c r="V1246" i="5"/>
  <c r="E1246" i="5" s="1"/>
  <c r="X1246" i="5" s="1"/>
  <c r="V1247" i="5"/>
  <c r="E1247" i="5" s="1"/>
  <c r="X1247" i="5" s="1"/>
  <c r="V1249" i="5"/>
  <c r="E1249" i="5" s="1"/>
  <c r="X1249" i="5" s="1"/>
  <c r="V1251" i="5"/>
  <c r="E1251" i="5" s="1"/>
  <c r="X1251" i="5" s="1"/>
  <c r="V1252" i="5"/>
  <c r="E1252" i="5" s="1"/>
  <c r="X1252" i="5" s="1"/>
  <c r="V1254" i="5"/>
  <c r="E1254" i="5"/>
  <c r="X1254" i="5" s="1"/>
  <c r="V1255" i="5"/>
  <c r="E1255" i="5" s="1"/>
  <c r="X1255" i="5" s="1"/>
  <c r="V1256" i="5"/>
  <c r="E1256" i="5" s="1"/>
  <c r="X1256" i="5" s="1"/>
  <c r="E1257" i="5"/>
  <c r="X1257" i="5" s="1"/>
  <c r="V1259" i="5"/>
  <c r="E1259" i="5" s="1"/>
  <c r="X1259" i="5" s="1"/>
  <c r="V1260" i="5"/>
  <c r="E1260" i="5" s="1"/>
  <c r="X1260" i="5" s="1"/>
  <c r="V1262" i="5"/>
  <c r="E1262" i="5" s="1"/>
  <c r="X1262" i="5" s="1"/>
  <c r="V1263" i="5"/>
  <c r="E1263" i="5" s="1"/>
  <c r="X1263" i="5" s="1"/>
  <c r="V1264" i="5"/>
  <c r="E1264" i="5" s="1"/>
  <c r="X1264" i="5" s="1"/>
  <c r="V1265" i="5"/>
  <c r="E1265" i="5" s="1"/>
  <c r="X1265" i="5" s="1"/>
  <c r="V1267" i="5"/>
  <c r="E1267" i="5" s="1"/>
  <c r="X1267" i="5" s="1"/>
  <c r="V1268" i="5"/>
  <c r="E1268" i="5" s="1"/>
  <c r="X1268" i="5" s="1"/>
  <c r="V1270" i="5"/>
  <c r="E1270" i="5" s="1"/>
  <c r="X1270" i="5" s="1"/>
  <c r="V1271" i="5"/>
  <c r="E1271" i="5" s="1"/>
  <c r="X1271" i="5" s="1"/>
  <c r="V1272" i="5"/>
  <c r="E1272" i="5" s="1"/>
  <c r="X1272" i="5" s="1"/>
  <c r="V1275" i="5"/>
  <c r="E1275" i="5" s="1"/>
  <c r="X1275" i="5" s="1"/>
  <c r="V1276" i="5"/>
  <c r="E1276" i="5" s="1"/>
  <c r="X1276" i="5" s="1"/>
  <c r="V1279" i="5"/>
  <c r="E1279" i="5" s="1"/>
  <c r="X1279" i="5" s="1"/>
  <c r="V1281" i="5"/>
  <c r="E1281" i="5" s="1"/>
  <c r="X1281" i="5" s="1"/>
  <c r="V1283" i="5"/>
  <c r="E1283" i="5" s="1"/>
  <c r="X1283" i="5" s="1"/>
  <c r="V1284" i="5"/>
  <c r="E1284" i="5" s="1"/>
  <c r="X1284" i="5" s="1"/>
  <c r="E1286" i="5"/>
  <c r="X1286" i="5" s="1"/>
  <c r="V1287" i="5"/>
  <c r="E1287" i="5" s="1"/>
  <c r="X1287" i="5" s="1"/>
  <c r="V1288" i="5"/>
  <c r="E1288" i="5" s="1"/>
  <c r="X1288" i="5" s="1"/>
  <c r="V1289" i="5"/>
  <c r="E1289" i="5" s="1"/>
  <c r="X1289" i="5" s="1"/>
  <c r="E1290" i="5"/>
  <c r="X1290" i="5" s="1"/>
  <c r="V1291" i="5"/>
  <c r="E1291" i="5" s="1"/>
  <c r="X1291" i="5" s="1"/>
  <c r="V1292" i="5"/>
  <c r="E1292" i="5" s="1"/>
  <c r="X1292" i="5" s="1"/>
  <c r="V1294" i="5"/>
  <c r="E1294" i="5" s="1"/>
  <c r="X1294" i="5" s="1"/>
  <c r="V1295" i="5"/>
  <c r="E1295" i="5" s="1"/>
  <c r="X1295" i="5" s="1"/>
  <c r="V1299" i="5"/>
  <c r="E1299" i="5" s="1"/>
  <c r="X1299" i="5" s="1"/>
  <c r="V1300" i="5"/>
  <c r="E1300" i="5" s="1"/>
  <c r="X1300" i="5" s="1"/>
  <c r="V1303" i="5"/>
  <c r="E1303" i="5" s="1"/>
  <c r="X1303" i="5" s="1"/>
  <c r="V1305" i="5"/>
  <c r="E1305" i="5" s="1"/>
  <c r="X1305" i="5" s="1"/>
  <c r="V1307" i="5"/>
  <c r="E1307" i="5" s="1"/>
  <c r="X1307" i="5" s="1"/>
  <c r="V1308" i="5"/>
  <c r="E1308" i="5" s="1"/>
  <c r="X1308" i="5" s="1"/>
  <c r="V1311" i="5"/>
  <c r="E1311" i="5" s="1"/>
  <c r="X1311" i="5" s="1"/>
  <c r="V1312" i="5"/>
  <c r="E1312" i="5" s="1"/>
  <c r="X1312" i="5" s="1"/>
  <c r="V1313" i="5"/>
  <c r="E1313" i="5" s="1"/>
  <c r="X1313" i="5" s="1"/>
  <c r="V1315" i="5"/>
  <c r="E1315" i="5" s="1"/>
  <c r="X1315" i="5" s="1"/>
  <c r="V1316" i="5"/>
  <c r="E1316" i="5" s="1"/>
  <c r="X1316" i="5" s="1"/>
  <c r="V1319" i="5"/>
  <c r="E1319" i="5" s="1"/>
  <c r="X1319" i="5" s="1"/>
  <c r="V1320" i="5"/>
  <c r="E1320" i="5" s="1"/>
  <c r="X1320" i="5" s="1"/>
  <c r="V1323" i="5"/>
  <c r="V1324" i="5"/>
  <c r="E1324" i="5" s="1"/>
  <c r="X1324" i="5" s="1"/>
  <c r="V1325" i="5"/>
  <c r="E1325" i="5" s="1"/>
  <c r="X1325" i="5" s="1"/>
  <c r="V1326" i="5"/>
  <c r="E1326" i="5" s="1"/>
  <c r="X1326" i="5" s="1"/>
  <c r="V1327" i="5"/>
  <c r="E1327" i="5" s="1"/>
  <c r="X1327" i="5" s="1"/>
  <c r="V1331" i="5"/>
  <c r="E1331" i="5" s="1"/>
  <c r="X1331" i="5" s="1"/>
  <c r="V1332" i="5"/>
  <c r="E1332" i="5" s="1"/>
  <c r="X1332" i="5" s="1"/>
  <c r="V1335" i="5"/>
  <c r="E1335" i="5" s="1"/>
  <c r="X1335" i="5" s="1"/>
  <c r="V1337" i="5"/>
  <c r="E1337" i="5" s="1"/>
  <c r="X1337" i="5" s="1"/>
  <c r="E1338" i="5"/>
  <c r="X1338" i="5" s="1"/>
  <c r="V1339" i="5"/>
  <c r="E1339" i="5" s="1"/>
  <c r="X1339" i="5" s="1"/>
  <c r="V1340" i="5"/>
  <c r="E1340" i="5" s="1"/>
  <c r="X1340" i="5" s="1"/>
  <c r="V1341" i="5"/>
  <c r="E1341" i="5" s="1"/>
  <c r="X1341" i="5" s="1"/>
  <c r="V1343" i="5"/>
  <c r="E1343" i="5" s="1"/>
  <c r="X1343" i="5" s="1"/>
  <c r="V1344" i="5"/>
  <c r="E1344" i="5" s="1"/>
  <c r="X1344" i="5" s="1"/>
  <c r="E1346" i="5"/>
  <c r="X1346" i="5" s="1"/>
  <c r="V1347" i="5"/>
  <c r="E1347" i="5" s="1"/>
  <c r="X1347" i="5" s="1"/>
  <c r="V1348" i="5"/>
  <c r="E1348" i="5" s="1"/>
  <c r="X1348" i="5" s="1"/>
  <c r="V1350" i="5"/>
  <c r="E1350" i="5" s="1"/>
  <c r="X1350" i="5" s="1"/>
  <c r="V1351" i="5"/>
  <c r="E1351" i="5" s="1"/>
  <c r="X1351" i="5" s="1"/>
  <c r="E1353" i="5"/>
  <c r="X1353" i="5" s="1"/>
  <c r="E1354" i="5"/>
  <c r="X1354" i="5" s="1"/>
  <c r="V1355" i="5"/>
  <c r="E1355" i="5" s="1"/>
  <c r="X1355" i="5" s="1"/>
  <c r="V1356" i="5"/>
  <c r="E1356" i="5" s="1"/>
  <c r="X1356" i="5" s="1"/>
  <c r="V1358" i="5"/>
  <c r="E1358" i="5" s="1"/>
  <c r="X1358" i="5" s="1"/>
  <c r="V1359" i="5"/>
  <c r="E1359" i="5" s="1"/>
  <c r="X1359" i="5" s="1"/>
  <c r="V1360" i="5"/>
  <c r="E1360" i="5" s="1"/>
  <c r="X1360" i="5" s="1"/>
  <c r="V1361" i="5"/>
  <c r="E1361" i="5" s="1"/>
  <c r="X1361" i="5" s="1"/>
  <c r="V1363" i="5"/>
  <c r="E1363" i="5" s="1"/>
  <c r="X1363" i="5" s="1"/>
  <c r="V1364" i="5"/>
  <c r="E1364" i="5"/>
  <c r="X1364" i="5" s="1"/>
  <c r="V1367" i="5"/>
  <c r="E1367" i="5" s="1"/>
  <c r="X1367" i="5" s="1"/>
  <c r="V1368" i="5"/>
  <c r="E1368" i="5" s="1"/>
  <c r="X1368" i="5" s="1"/>
  <c r="V1371" i="5"/>
  <c r="E1371" i="5" s="1"/>
  <c r="X1371" i="5" s="1"/>
  <c r="V1372" i="5"/>
  <c r="E1372" i="5" s="1"/>
  <c r="X1372" i="5" s="1"/>
  <c r="V1374" i="5"/>
  <c r="E1374" i="5" s="1"/>
  <c r="X1374" i="5" s="1"/>
  <c r="V1375" i="5"/>
  <c r="E1375" i="5" s="1"/>
  <c r="X1375" i="5" s="1"/>
  <c r="V1377" i="5"/>
  <c r="E1377" i="5" s="1"/>
  <c r="X1377" i="5" s="1"/>
  <c r="V1379" i="5"/>
  <c r="E1379" i="5" s="1"/>
  <c r="X1379" i="5" s="1"/>
  <c r="V1380" i="5"/>
  <c r="E1380" i="5" s="1"/>
  <c r="X1380" i="5" s="1"/>
  <c r="V1383" i="5"/>
  <c r="E1383" i="5" s="1"/>
  <c r="X1383" i="5" s="1"/>
  <c r="E1385" i="5"/>
  <c r="X1385" i="5" s="1"/>
  <c r="V1386" i="5"/>
  <c r="E1386" i="5" s="1"/>
  <c r="X1386" i="5" s="1"/>
  <c r="V1387" i="5"/>
  <c r="E1387" i="5" s="1"/>
  <c r="X1387" i="5" s="1"/>
  <c r="V1388" i="5"/>
  <c r="E1388" i="5"/>
  <c r="X1388" i="5" s="1"/>
  <c r="V1389" i="5"/>
  <c r="E1389" i="5" s="1"/>
  <c r="X1389" i="5" s="1"/>
  <c r="V1391" i="5"/>
  <c r="E1391" i="5" s="1"/>
  <c r="X1391" i="5" s="1"/>
  <c r="V1395" i="5"/>
  <c r="E1395" i="5" s="1"/>
  <c r="X1395" i="5" s="1"/>
  <c r="V1396" i="5"/>
  <c r="E1396" i="5" s="1"/>
  <c r="X1396" i="5" s="1"/>
  <c r="V1399" i="5"/>
  <c r="E1399" i="5" s="1"/>
  <c r="X1399" i="5" s="1"/>
  <c r="V1401" i="5"/>
  <c r="E1401" i="5" s="1"/>
  <c r="X1401" i="5" s="1"/>
  <c r="V1403" i="5"/>
  <c r="E1403" i="5" s="1"/>
  <c r="X1403" i="5" s="1"/>
  <c r="V1404" i="5"/>
  <c r="E1404" i="5" s="1"/>
  <c r="X1404" i="5" s="1"/>
  <c r="V1406" i="5"/>
  <c r="E1406" i="5" s="1"/>
  <c r="X1406" i="5" s="1"/>
  <c r="V1407" i="5"/>
  <c r="E1407" i="5" s="1"/>
  <c r="X1407" i="5" s="1"/>
  <c r="V1408" i="5"/>
  <c r="E1408" i="5" s="1"/>
  <c r="X1408" i="5" s="1"/>
  <c r="E1409" i="5"/>
  <c r="X1409" i="5" s="1"/>
  <c r="V1410" i="5"/>
  <c r="E1410" i="5" s="1"/>
  <c r="X1410" i="5" s="1"/>
  <c r="V1411" i="5"/>
  <c r="E1411" i="5" s="1"/>
  <c r="X1411" i="5" s="1"/>
  <c r="V1412" i="5"/>
  <c r="E1412" i="5" s="1"/>
  <c r="X1412" i="5" s="1"/>
  <c r="V1413" i="5"/>
  <c r="E1413" i="5" s="1"/>
  <c r="X1413" i="5" s="1"/>
  <c r="V1414" i="5"/>
  <c r="E1414" i="5" s="1"/>
  <c r="X1414" i="5" s="1"/>
  <c r="V1415" i="5"/>
  <c r="E1415" i="5" s="1"/>
  <c r="X1415" i="5" s="1"/>
  <c r="V1419" i="5"/>
  <c r="E1419" i="5" s="1"/>
  <c r="X1419" i="5" s="1"/>
  <c r="V1420" i="5"/>
  <c r="E1420" i="5" s="1"/>
  <c r="X1420" i="5" s="1"/>
  <c r="V1421" i="5"/>
  <c r="E1421" i="5" s="1"/>
  <c r="X1421" i="5" s="1"/>
  <c r="V1423" i="5"/>
  <c r="E1423" i="5" s="1"/>
  <c r="X1423" i="5" s="1"/>
  <c r="V1425" i="5"/>
  <c r="E1425" i="5" s="1"/>
  <c r="X1425" i="5" s="1"/>
  <c r="V1427" i="5"/>
  <c r="E1427" i="5" s="1"/>
  <c r="X1427" i="5" s="1"/>
  <c r="V1428" i="5"/>
  <c r="E1428" i="5" s="1"/>
  <c r="X1428" i="5" s="1"/>
  <c r="V1430" i="5"/>
  <c r="E1430" i="5" s="1"/>
  <c r="X1430" i="5" s="1"/>
  <c r="V1431" i="5"/>
  <c r="E1431" i="5" s="1"/>
  <c r="X1431" i="5" s="1"/>
  <c r="V1433" i="5"/>
  <c r="E1433" i="5" s="1"/>
  <c r="X1433" i="5" s="1"/>
  <c r="V1435" i="5"/>
  <c r="E1435" i="5" s="1"/>
  <c r="X1435" i="5" s="1"/>
  <c r="V1436" i="5"/>
  <c r="E1436" i="5" s="1"/>
  <c r="X1436" i="5" s="1"/>
  <c r="V1439" i="5"/>
  <c r="E1439" i="5" s="1"/>
  <c r="X1439" i="5" s="1"/>
  <c r="V1440" i="5"/>
  <c r="E1440" i="5" s="1"/>
  <c r="X1440" i="5" s="1"/>
  <c r="V1441" i="5"/>
  <c r="E1441" i="5" s="1"/>
  <c r="X1441" i="5" s="1"/>
  <c r="V1443" i="5"/>
  <c r="H1443" i="5" s="1"/>
  <c r="V1444" i="5"/>
  <c r="E1444" i="5" s="1"/>
  <c r="X1444" i="5" s="1"/>
  <c r="V1447" i="5"/>
  <c r="E1447" i="5" s="1"/>
  <c r="X1447" i="5" s="1"/>
  <c r="V1448" i="5"/>
  <c r="E1448" i="5" s="1"/>
  <c r="X1448" i="5" s="1"/>
  <c r="E1449" i="5"/>
  <c r="X1449" i="5" s="1"/>
  <c r="V1451" i="5"/>
  <c r="E1451" i="5" s="1"/>
  <c r="X1451" i="5" s="1"/>
  <c r="V1452" i="5"/>
  <c r="E1452" i="5"/>
  <c r="X1452" i="5" s="1"/>
  <c r="V1455" i="5"/>
  <c r="E1455" i="5" s="1"/>
  <c r="X1455" i="5" s="1"/>
  <c r="V1457" i="5"/>
  <c r="E1457" i="5" s="1"/>
  <c r="X1457" i="5" s="1"/>
  <c r="V1459" i="5"/>
  <c r="E1459" i="5" s="1"/>
  <c r="X1459" i="5" s="1"/>
  <c r="V1460" i="5"/>
  <c r="E1460" i="5" s="1"/>
  <c r="X1460" i="5" s="1"/>
  <c r="V1463" i="5"/>
  <c r="E1463" i="5" s="1"/>
  <c r="X1463" i="5" s="1"/>
  <c r="V1465" i="5"/>
  <c r="E1465" i="5" s="1"/>
  <c r="X1465" i="5" s="1"/>
  <c r="V1467" i="5"/>
  <c r="E1467" i="5" s="1"/>
  <c r="X1467" i="5" s="1"/>
  <c r="V1468" i="5"/>
  <c r="V1469" i="5"/>
  <c r="E1469" i="5" s="1"/>
  <c r="X1469" i="5" s="1"/>
  <c r="V1470" i="5"/>
  <c r="E1470" i="5" s="1"/>
  <c r="X1470" i="5" s="1"/>
  <c r="V1471" i="5"/>
  <c r="E1471" i="5" s="1"/>
  <c r="X1471" i="5" s="1"/>
  <c r="E1473" i="5"/>
  <c r="X1473" i="5" s="1"/>
  <c r="V1474" i="5"/>
  <c r="E1474" i="5" s="1"/>
  <c r="X1474" i="5" s="1"/>
  <c r="V1475" i="5"/>
  <c r="E1475" i="5" s="1"/>
  <c r="X1475" i="5" s="1"/>
  <c r="V1476" i="5"/>
  <c r="E1476" i="5"/>
  <c r="X1476" i="5" s="1"/>
  <c r="V1477" i="5"/>
  <c r="E1477" i="5" s="1"/>
  <c r="X1477" i="5" s="1"/>
  <c r="V1478" i="5"/>
  <c r="E1478" i="5" s="1"/>
  <c r="X1478" i="5" s="1"/>
  <c r="V1479" i="5"/>
  <c r="E1479" i="5" s="1"/>
  <c r="X1479" i="5" s="1"/>
  <c r="V1481" i="5"/>
  <c r="E1481" i="5" s="1"/>
  <c r="X1481" i="5" s="1"/>
  <c r="V1482" i="5"/>
  <c r="E1482" i="5" s="1"/>
  <c r="X1482" i="5" s="1"/>
  <c r="V1483" i="5"/>
  <c r="E1483" i="5" s="1"/>
  <c r="X1483" i="5" s="1"/>
  <c r="V1484" i="5"/>
  <c r="E1484" i="5" s="1"/>
  <c r="X1484" i="5" s="1"/>
  <c r="V1485" i="5"/>
  <c r="E1485" i="5"/>
  <c r="X1485" i="5" s="1"/>
  <c r="V1486" i="5"/>
  <c r="E1486" i="5" s="1"/>
  <c r="X1486" i="5" s="1"/>
  <c r="V1487" i="5"/>
  <c r="E1487" i="5" s="1"/>
  <c r="X1487" i="5" s="1"/>
  <c r="V1489" i="5"/>
  <c r="E1489" i="5" s="1"/>
  <c r="X1489" i="5" s="1"/>
  <c r="V1490" i="5"/>
  <c r="E1490" i="5" s="1"/>
  <c r="X1490" i="5" s="1"/>
  <c r="V1491" i="5"/>
  <c r="E1491" i="5" s="1"/>
  <c r="X1491" i="5" s="1"/>
  <c r="V1492" i="5"/>
  <c r="E1492" i="5"/>
  <c r="X1492" i="5" s="1"/>
  <c r="V1493" i="5"/>
  <c r="E1493" i="5" s="1"/>
  <c r="X1493" i="5" s="1"/>
  <c r="V1494" i="5"/>
  <c r="E1494" i="5" s="1"/>
  <c r="X1494" i="5" s="1"/>
  <c r="V1495" i="5"/>
  <c r="E1495" i="5" s="1"/>
  <c r="X1495" i="5" s="1"/>
  <c r="V1496" i="5"/>
  <c r="V1498" i="5"/>
  <c r="E1498" i="5" s="1"/>
  <c r="X1498" i="5" s="1"/>
  <c r="V1499" i="5"/>
  <c r="E1499" i="5" s="1"/>
  <c r="X1499" i="5" s="1"/>
  <c r="V1500" i="5"/>
  <c r="E1500" i="5" s="1"/>
  <c r="X1500" i="5" s="1"/>
  <c r="V1501" i="5"/>
  <c r="E1501" i="5" s="1"/>
  <c r="X1501" i="5" s="1"/>
  <c r="V1502" i="5"/>
  <c r="E1502" i="5" s="1"/>
  <c r="X1502" i="5" s="1"/>
  <c r="V1503" i="5"/>
  <c r="E1503" i="5" s="1"/>
  <c r="X1503" i="5" s="1"/>
  <c r="V1505" i="5"/>
  <c r="E1505" i="5" s="1"/>
  <c r="X1505" i="5" s="1"/>
  <c r="V1507" i="5"/>
  <c r="E1507" i="5" s="1"/>
  <c r="X1507" i="5" s="1"/>
  <c r="V1508" i="5"/>
  <c r="E1508" i="5" s="1"/>
  <c r="X1508" i="5" s="1"/>
  <c r="V1510" i="5"/>
  <c r="E1510" i="5" s="1"/>
  <c r="X1510" i="5" s="1"/>
  <c r="V1511" i="5"/>
  <c r="E1513" i="5"/>
  <c r="X1513" i="5" s="1"/>
  <c r="V1515" i="5"/>
  <c r="E1515" i="5" s="1"/>
  <c r="X1515" i="5" s="1"/>
  <c r="V1516" i="5"/>
  <c r="E1516" i="5"/>
  <c r="X1516" i="5" s="1"/>
  <c r="V1519" i="5"/>
  <c r="E1519" i="5" s="1"/>
  <c r="X1519" i="5" s="1"/>
  <c r="V1520" i="5"/>
  <c r="E1520" i="5" s="1"/>
  <c r="X1520" i="5" s="1"/>
  <c r="V1522" i="5"/>
  <c r="E1522" i="5" s="1"/>
  <c r="X1522" i="5" s="1"/>
  <c r="V1523" i="5"/>
  <c r="E1523" i="5" s="1"/>
  <c r="X1523" i="5" s="1"/>
  <c r="V1524" i="5"/>
  <c r="E1524" i="5" s="1"/>
  <c r="X1524" i="5" s="1"/>
  <c r="V1526" i="5"/>
  <c r="E1526" i="5" s="1"/>
  <c r="X1526" i="5" s="1"/>
  <c r="V1527" i="5"/>
  <c r="E1527" i="5" s="1"/>
  <c r="X1527" i="5" s="1"/>
  <c r="E1528" i="5"/>
  <c r="X1528" i="5" s="1"/>
  <c r="V1529" i="5"/>
  <c r="E1529" i="5" s="1"/>
  <c r="X1529" i="5" s="1"/>
  <c r="V1530" i="5"/>
  <c r="E1530" i="5" s="1"/>
  <c r="X1530" i="5" s="1"/>
  <c r="V1531" i="5"/>
  <c r="E1531" i="5" s="1"/>
  <c r="X1531" i="5" s="1"/>
  <c r="V1532" i="5"/>
  <c r="V1534" i="5"/>
  <c r="E1534" i="5" s="1"/>
  <c r="X1534" i="5" s="1"/>
  <c r="V1535" i="5"/>
  <c r="E1535" i="5" s="1"/>
  <c r="X1535" i="5" s="1"/>
  <c r="V1536" i="5"/>
  <c r="E1536" i="5" s="1"/>
  <c r="X1536" i="5" s="1"/>
  <c r="E1537" i="5"/>
  <c r="X1537" i="5" s="1"/>
  <c r="V1538" i="5"/>
  <c r="E1538" i="5" s="1"/>
  <c r="X1538" i="5" s="1"/>
  <c r="V1539" i="5"/>
  <c r="E1539" i="5" s="1"/>
  <c r="X1539" i="5" s="1"/>
  <c r="V1540" i="5"/>
  <c r="E1540" i="5" s="1"/>
  <c r="X1540" i="5" s="1"/>
  <c r="V1542" i="5"/>
  <c r="E1542" i="5" s="1"/>
  <c r="X1542" i="5" s="1"/>
  <c r="V1543" i="5"/>
  <c r="E1543" i="5" s="1"/>
  <c r="X1543" i="5" s="1"/>
  <c r="V1547" i="5"/>
  <c r="E1547" i="5" s="1"/>
  <c r="X1547" i="5" s="1"/>
  <c r="V1548" i="5"/>
  <c r="E1548" i="5" s="1"/>
  <c r="X1548" i="5" s="1"/>
  <c r="V1550" i="5"/>
  <c r="E1550" i="5" s="1"/>
  <c r="X1550" i="5" s="1"/>
  <c r="V1551" i="5"/>
  <c r="V1553" i="5"/>
  <c r="E1553" i="5" s="1"/>
  <c r="X1553" i="5" s="1"/>
  <c r="V1555" i="5"/>
  <c r="V1556" i="5"/>
  <c r="E1556" i="5" s="1"/>
  <c r="X1556" i="5" s="1"/>
  <c r="V1558" i="5"/>
  <c r="E1558" i="5" s="1"/>
  <c r="X1558" i="5" s="1"/>
  <c r="V1559" i="5"/>
  <c r="E1559" i="5" s="1"/>
  <c r="X1559" i="5" s="1"/>
  <c r="E1560" i="5"/>
  <c r="X1560" i="5" s="1"/>
  <c r="V1561" i="5"/>
  <c r="E1561" i="5" s="1"/>
  <c r="X1561" i="5" s="1"/>
  <c r="V1562" i="5"/>
  <c r="E1562" i="5" s="1"/>
  <c r="X1562" i="5" s="1"/>
  <c r="V1563" i="5"/>
  <c r="E1563" i="5" s="1"/>
  <c r="X1563" i="5" s="1"/>
  <c r="V1564" i="5"/>
  <c r="V1566" i="5"/>
  <c r="E1566" i="5" s="1"/>
  <c r="X1566" i="5" s="1"/>
  <c r="V1567" i="5"/>
  <c r="E1567" i="5" s="1"/>
  <c r="X1567" i="5" s="1"/>
  <c r="V1569" i="5"/>
  <c r="E1569" i="5" s="1"/>
  <c r="X1569" i="5" s="1"/>
  <c r="V1571" i="5"/>
  <c r="E1571" i="5" s="1"/>
  <c r="X1571" i="5" s="1"/>
  <c r="V1572" i="5"/>
  <c r="E1572" i="5" s="1"/>
  <c r="X1572" i="5" s="1"/>
  <c r="V1575" i="5"/>
  <c r="E1575" i="5" s="1"/>
  <c r="X1575" i="5" s="1"/>
  <c r="E1577" i="5"/>
  <c r="X1577" i="5" s="1"/>
  <c r="V1579" i="5"/>
  <c r="E1579" i="5" s="1"/>
  <c r="X1579" i="5" s="1"/>
  <c r="V1580" i="5"/>
  <c r="E1580" i="5" s="1"/>
  <c r="X1580" i="5" s="1"/>
  <c r="V1583" i="5"/>
  <c r="E1583" i="5" s="1"/>
  <c r="X1583" i="5" s="1"/>
  <c r="V1584" i="5"/>
  <c r="E1584" i="5" s="1"/>
  <c r="X1584" i="5" s="1"/>
  <c r="V1585" i="5"/>
  <c r="E1585" i="5" s="1"/>
  <c r="X1585" i="5" s="1"/>
  <c r="V1587" i="5"/>
  <c r="E1587" i="5" s="1"/>
  <c r="X1587" i="5" s="1"/>
  <c r="V1588" i="5"/>
  <c r="E1588" i="5" s="1"/>
  <c r="X1588" i="5" s="1"/>
  <c r="V1589" i="5"/>
  <c r="E1589" i="5" s="1"/>
  <c r="X1589" i="5" s="1"/>
  <c r="V1591" i="5"/>
  <c r="E1591" i="5" s="1"/>
  <c r="X1591" i="5" s="1"/>
  <c r="V1592" i="5"/>
  <c r="V1595" i="5"/>
  <c r="E1595" i="5" s="1"/>
  <c r="X1595" i="5" s="1"/>
  <c r="V1596" i="5"/>
  <c r="E1596" i="5"/>
  <c r="X1596" i="5" s="1"/>
  <c r="V1597" i="5"/>
  <c r="E1597" i="5" s="1"/>
  <c r="X1597" i="5" s="1"/>
  <c r="V1598" i="5"/>
  <c r="E1598" i="5" s="1"/>
  <c r="X1598" i="5" s="1"/>
  <c r="V1599" i="5"/>
  <c r="E1599" i="5" s="1"/>
  <c r="X1599" i="5" s="1"/>
  <c r="V1600" i="5"/>
  <c r="E1600" i="5" s="1"/>
  <c r="X1600" i="5" s="1"/>
  <c r="V1603" i="5"/>
  <c r="E1603" i="5" s="1"/>
  <c r="X1603" i="5" s="1"/>
  <c r="V1604" i="5"/>
  <c r="E1604" i="5" s="1"/>
  <c r="X1604" i="5" s="1"/>
  <c r="V1606" i="5"/>
  <c r="E1606" i="5" s="1"/>
  <c r="X1606" i="5" s="1"/>
  <c r="V1607" i="5"/>
  <c r="V1609" i="5"/>
  <c r="E1609" i="5" s="1"/>
  <c r="X1609" i="5" s="1"/>
  <c r="V1611" i="5"/>
  <c r="E1611" i="5" s="1"/>
  <c r="X1611" i="5" s="1"/>
  <c r="V1612" i="5"/>
  <c r="E1612" i="5" s="1"/>
  <c r="X1612" i="5" s="1"/>
  <c r="V1615" i="5"/>
  <c r="E1615" i="5" s="1"/>
  <c r="X1615" i="5" s="1"/>
  <c r="V1617" i="5"/>
  <c r="E1617" i="5" s="1"/>
  <c r="X1617" i="5" s="1"/>
  <c r="V1619" i="5"/>
  <c r="E1619" i="5" s="1"/>
  <c r="X1619" i="5" s="1"/>
  <c r="V1620" i="5"/>
  <c r="E1620" i="5" s="1"/>
  <c r="X1620" i="5" s="1"/>
  <c r="V1622" i="5"/>
  <c r="E1622" i="5" s="1"/>
  <c r="X1622" i="5" s="1"/>
  <c r="V1623" i="5"/>
  <c r="E1623" i="5" s="1"/>
  <c r="X1623" i="5" s="1"/>
  <c r="V1626" i="5"/>
  <c r="E1626" i="5" s="1"/>
  <c r="X1626" i="5" s="1"/>
  <c r="V1627" i="5"/>
  <c r="V1628" i="5"/>
  <c r="E1628" i="5"/>
  <c r="X1628" i="5" s="1"/>
  <c r="V1629" i="5"/>
  <c r="E1629" i="5" s="1"/>
  <c r="X1629" i="5" s="1"/>
  <c r="V1631" i="5"/>
  <c r="E1631" i="5" s="1"/>
  <c r="X1631" i="5" s="1"/>
  <c r="V1633" i="5"/>
  <c r="E1633" i="5" s="1"/>
  <c r="X1633" i="5" s="1"/>
  <c r="V1635" i="5"/>
  <c r="E1635" i="5" s="1"/>
  <c r="X1635" i="5" s="1"/>
  <c r="V1636" i="5"/>
  <c r="E1636" i="5" s="1"/>
  <c r="X1636" i="5" s="1"/>
  <c r="V1637" i="5"/>
  <c r="E1637" i="5" s="1"/>
  <c r="X1637" i="5" s="1"/>
  <c r="V1639" i="5"/>
  <c r="E1639" i="5" s="1"/>
  <c r="X1639" i="5" s="1"/>
  <c r="V1640" i="5"/>
  <c r="E1640" i="5" s="1"/>
  <c r="X1640" i="5" s="1"/>
  <c r="V1643" i="5"/>
  <c r="E1643" i="5" s="1"/>
  <c r="X1643" i="5" s="1"/>
  <c r="V1644" i="5"/>
  <c r="E1644" i="5" s="1"/>
  <c r="X1644" i="5" s="1"/>
  <c r="V1647" i="5"/>
  <c r="E1647" i="5" s="1"/>
  <c r="X1647" i="5" s="1"/>
  <c r="E1649" i="5"/>
  <c r="X1649" i="5" s="1"/>
  <c r="V1651" i="5"/>
  <c r="E1651" i="5" s="1"/>
  <c r="X1651" i="5" s="1"/>
  <c r="V1652" i="5"/>
  <c r="E1652" i="5"/>
  <c r="X1652" i="5" s="1"/>
  <c r="V1654" i="5"/>
  <c r="V1655" i="5"/>
  <c r="E1655" i="5" s="1"/>
  <c r="X1655" i="5" s="1"/>
  <c r="V1656" i="5"/>
  <c r="E1656" i="5" s="1"/>
  <c r="X1656" i="5" s="1"/>
  <c r="V1657" i="5"/>
  <c r="E1657" i="5" s="1"/>
  <c r="X1657" i="5" s="1"/>
  <c r="V1658" i="5"/>
  <c r="E1658" i="5" s="1"/>
  <c r="X1658" i="5" s="1"/>
  <c r="V1659" i="5"/>
  <c r="E1659" i="5" s="1"/>
  <c r="X1659" i="5" s="1"/>
  <c r="V1660" i="5"/>
  <c r="E1660" i="5" s="1"/>
  <c r="X1660" i="5" s="1"/>
  <c r="V1662" i="5"/>
  <c r="V1663" i="5"/>
  <c r="E1663" i="5" s="1"/>
  <c r="X1663" i="5" s="1"/>
  <c r="V1665" i="5"/>
  <c r="E1665" i="5" s="1"/>
  <c r="X1665" i="5" s="1"/>
  <c r="V1666" i="5"/>
  <c r="E1666" i="5" s="1"/>
  <c r="X1666" i="5" s="1"/>
  <c r="V1667" i="5"/>
  <c r="E1667" i="5" s="1"/>
  <c r="X1667" i="5" s="1"/>
  <c r="V1668" i="5"/>
  <c r="E1668" i="5" s="1"/>
  <c r="X1668" i="5" s="1"/>
  <c r="V1670" i="5"/>
  <c r="E1670" i="5" s="1"/>
  <c r="X1670" i="5" s="1"/>
  <c r="V1671" i="5"/>
  <c r="E1671" i="5" s="1"/>
  <c r="X1671" i="5" s="1"/>
  <c r="V1673" i="5"/>
  <c r="V1674" i="5"/>
  <c r="E1674" i="5" s="1"/>
  <c r="X1674" i="5" s="1"/>
  <c r="V1675" i="5"/>
  <c r="E1675" i="5" s="1"/>
  <c r="X1675" i="5" s="1"/>
  <c r="V1676" i="5"/>
  <c r="E1676" i="5" s="1"/>
  <c r="X1676" i="5" s="1"/>
  <c r="V1678" i="5"/>
  <c r="E1678" i="5" s="1"/>
  <c r="X1678" i="5" s="1"/>
  <c r="V1679" i="5"/>
  <c r="E1679" i="5" s="1"/>
  <c r="X1679" i="5" s="1"/>
  <c r="V1680" i="5"/>
  <c r="E1680" i="5" s="1"/>
  <c r="X1680" i="5" s="1"/>
  <c r="V1681" i="5"/>
  <c r="E1681" i="5" s="1"/>
  <c r="X1681" i="5" s="1"/>
  <c r="V1682" i="5"/>
  <c r="E1682" i="5" s="1"/>
  <c r="X1682" i="5" s="1"/>
  <c r="V1683" i="5"/>
  <c r="V1684" i="5"/>
  <c r="E1684" i="5" s="1"/>
  <c r="X1684" i="5" s="1"/>
  <c r="V1687" i="5"/>
  <c r="E1687" i="5" s="1"/>
  <c r="X1687" i="5" s="1"/>
  <c r="V1689" i="5"/>
  <c r="E1689" i="5" s="1"/>
  <c r="X1689" i="5" s="1"/>
  <c r="V1690" i="5"/>
  <c r="E1690" i="5" s="1"/>
  <c r="X1690" i="5" s="1"/>
  <c r="V1691" i="5"/>
  <c r="E1691" i="5" s="1"/>
  <c r="X1691" i="5" s="1"/>
  <c r="V1692" i="5"/>
  <c r="E1692" i="5" s="1"/>
  <c r="X1692" i="5" s="1"/>
  <c r="V1693" i="5"/>
  <c r="E1693" i="5" s="1"/>
  <c r="X1693" i="5" s="1"/>
  <c r="V1694" i="5"/>
  <c r="E1694" i="5" s="1"/>
  <c r="X1694" i="5" s="1"/>
  <c r="V1695" i="5"/>
  <c r="E1695" i="5" s="1"/>
  <c r="X1695" i="5" s="1"/>
  <c r="V1698" i="5"/>
  <c r="E1698" i="5" s="1"/>
  <c r="X1698" i="5" s="1"/>
  <c r="V1699" i="5"/>
  <c r="E1699" i="5" s="1"/>
  <c r="X1699" i="5" s="1"/>
  <c r="V1700" i="5"/>
  <c r="E1700" i="5" s="1"/>
  <c r="X1700" i="5" s="1"/>
  <c r="E1701" i="5"/>
  <c r="X1701" i="5" s="1"/>
  <c r="V1703" i="5"/>
  <c r="E1703" i="5" s="1"/>
  <c r="X1703" i="5" s="1"/>
  <c r="V1705" i="5"/>
  <c r="E1705" i="5" s="1"/>
  <c r="X1705" i="5" s="1"/>
  <c r="V1706" i="5"/>
  <c r="E1706" i="5" s="1"/>
  <c r="X1706" i="5" s="1"/>
  <c r="V1707" i="5"/>
  <c r="E1707" i="5" s="1"/>
  <c r="X1707" i="5" s="1"/>
  <c r="V1708" i="5"/>
  <c r="E1708" i="5" s="1"/>
  <c r="X1708" i="5" s="1"/>
  <c r="V1709" i="5"/>
  <c r="E1709" i="5" s="1"/>
  <c r="X1709" i="5" s="1"/>
  <c r="V1711" i="5"/>
  <c r="V1713" i="5"/>
  <c r="E1713" i="5" s="1"/>
  <c r="X1713" i="5" s="1"/>
  <c r="V1714" i="5"/>
  <c r="E1714" i="5" s="1"/>
  <c r="X1714" i="5" s="1"/>
  <c r="V1715" i="5"/>
  <c r="E1715" i="5" s="1"/>
  <c r="X1715" i="5" s="1"/>
  <c r="V1716" i="5"/>
  <c r="E1716" i="5" s="1"/>
  <c r="X1716" i="5" s="1"/>
  <c r="E1717" i="5"/>
  <c r="X1717" i="5" s="1"/>
  <c r="V1719" i="5"/>
  <c r="E1719" i="5" s="1"/>
  <c r="X1719" i="5" s="1"/>
  <c r="V1721" i="5"/>
  <c r="E1721" i="5" s="1"/>
  <c r="X1721" i="5" s="1"/>
  <c r="V1722" i="5"/>
  <c r="E1722" i="5" s="1"/>
  <c r="X1722" i="5" s="1"/>
  <c r="V1723" i="5"/>
  <c r="E1723" i="5" s="1"/>
  <c r="X1723" i="5" s="1"/>
  <c r="V1724" i="5"/>
  <c r="E1724" i="5" s="1"/>
  <c r="X1724" i="5" s="1"/>
  <c r="V1726" i="5"/>
  <c r="E1726" i="5" s="1"/>
  <c r="X1726" i="5" s="1"/>
  <c r="V1727" i="5"/>
  <c r="E1727" i="5" s="1"/>
  <c r="X1727" i="5" s="1"/>
  <c r="V1728" i="5"/>
  <c r="E1728" i="5" s="1"/>
  <c r="X1728" i="5" s="1"/>
  <c r="V1730" i="5"/>
  <c r="E1730" i="5" s="1"/>
  <c r="X1730" i="5" s="1"/>
  <c r="V1731" i="5"/>
  <c r="E1731" i="5" s="1"/>
  <c r="X1731" i="5" s="1"/>
  <c r="V1732" i="5"/>
  <c r="E1732" i="5" s="1"/>
  <c r="X1732" i="5" s="1"/>
  <c r="V1734" i="5"/>
  <c r="E1734" i="5" s="1"/>
  <c r="X1734" i="5" s="1"/>
  <c r="V1735" i="5"/>
  <c r="E1735" i="5" s="1"/>
  <c r="X1735" i="5" s="1"/>
  <c r="V1737" i="5"/>
  <c r="E1737" i="5" s="1"/>
  <c r="X1737" i="5" s="1"/>
  <c r="V1738" i="5"/>
  <c r="E1738" i="5" s="1"/>
  <c r="X1738" i="5" s="1"/>
  <c r="V1739" i="5"/>
  <c r="E1739" i="5" s="1"/>
  <c r="X1739" i="5" s="1"/>
  <c r="V1740" i="5"/>
  <c r="E1740" i="5" s="1"/>
  <c r="X1740" i="5" s="1"/>
  <c r="V1742" i="5"/>
  <c r="E1742" i="5" s="1"/>
  <c r="X1742" i="5" s="1"/>
  <c r="V1743" i="5"/>
  <c r="V1744" i="5"/>
  <c r="E1744" i="5" s="1"/>
  <c r="X1744" i="5" s="1"/>
  <c r="V1745" i="5"/>
  <c r="E1745" i="5" s="1"/>
  <c r="X1745" i="5" s="1"/>
  <c r="V1746" i="5"/>
  <c r="E1746" i="5" s="1"/>
  <c r="X1746" i="5" s="1"/>
  <c r="V1747" i="5"/>
  <c r="E1747" i="5" s="1"/>
  <c r="X1747" i="5" s="1"/>
  <c r="V1748" i="5"/>
  <c r="E1748" i="5" s="1"/>
  <c r="X1748" i="5" s="1"/>
  <c r="V1750" i="5"/>
  <c r="E1750" i="5" s="1"/>
  <c r="X1750" i="5" s="1"/>
  <c r="V1751" i="5"/>
  <c r="E1751" i="5" s="1"/>
  <c r="X1751" i="5" s="1"/>
  <c r="V1753" i="5"/>
  <c r="E1753" i="5"/>
  <c r="X1753" i="5" s="1"/>
  <c r="V1754" i="5"/>
  <c r="E1754" i="5" s="1"/>
  <c r="X1754" i="5" s="1"/>
  <c r="V1755" i="5"/>
  <c r="E1755" i="5" s="1"/>
  <c r="X1755" i="5" s="1"/>
  <c r="V1756" i="5"/>
  <c r="E1756" i="5" s="1"/>
  <c r="X1756" i="5" s="1"/>
  <c r="V1758" i="5"/>
  <c r="E1758" i="5" s="1"/>
  <c r="X1758" i="5" s="1"/>
  <c r="V1759" i="5"/>
  <c r="E1759" i="5" s="1"/>
  <c r="X1759" i="5" s="1"/>
  <c r="V1761" i="5"/>
  <c r="E1761" i="5" s="1"/>
  <c r="X1761" i="5" s="1"/>
  <c r="V1762" i="5"/>
  <c r="E1762" i="5" s="1"/>
  <c r="X1762" i="5" s="1"/>
  <c r="V1763" i="5"/>
  <c r="E1763" i="5" s="1"/>
  <c r="X1763" i="5" s="1"/>
  <c r="V1764" i="5"/>
  <c r="E1764" i="5" s="1"/>
  <c r="X1764" i="5" s="1"/>
  <c r="E1765" i="5"/>
  <c r="X1765" i="5" s="1"/>
  <c r="V1766" i="5"/>
  <c r="E1766" i="5" s="1"/>
  <c r="X1766" i="5" s="1"/>
  <c r="V1767" i="5"/>
  <c r="E1767" i="5" s="1"/>
  <c r="X1767" i="5" s="1"/>
  <c r="V1769" i="5"/>
  <c r="E1769" i="5" s="1"/>
  <c r="X1769" i="5" s="1"/>
  <c r="V1770" i="5"/>
  <c r="E1770" i="5" s="1"/>
  <c r="X1770" i="5" s="1"/>
  <c r="V1771" i="5"/>
  <c r="E1771" i="5" s="1"/>
  <c r="X1771" i="5" s="1"/>
  <c r="V1772" i="5"/>
  <c r="E1772" i="5" s="1"/>
  <c r="X1772" i="5" s="1"/>
  <c r="V1774" i="5"/>
  <c r="E1774" i="5" s="1"/>
  <c r="X1774" i="5" s="1"/>
  <c r="V1775" i="5"/>
  <c r="E1775" i="5" s="1"/>
  <c r="X1775" i="5" s="1"/>
  <c r="V1777" i="5"/>
  <c r="E1777" i="5" s="1"/>
  <c r="X1777" i="5" s="1"/>
  <c r="V1778" i="5"/>
  <c r="E1778" i="5" s="1"/>
  <c r="X1778" i="5" s="1"/>
  <c r="V1779" i="5"/>
  <c r="J1779" i="5" s="1"/>
  <c r="V1780" i="5"/>
  <c r="E1780" i="5" s="1"/>
  <c r="X1780" i="5" s="1"/>
  <c r="V1782" i="5"/>
  <c r="E1782" i="5" s="1"/>
  <c r="X1782" i="5" s="1"/>
  <c r="V1783" i="5"/>
  <c r="E1783" i="5" s="1"/>
  <c r="X1783" i="5" s="1"/>
  <c r="V1785" i="5"/>
  <c r="E1785" i="5"/>
  <c r="X1785" i="5" s="1"/>
  <c r="V1786" i="5"/>
  <c r="E1786" i="5" s="1"/>
  <c r="X1786" i="5" s="1"/>
  <c r="V1787" i="5"/>
  <c r="E1787" i="5" s="1"/>
  <c r="X1787" i="5" s="1"/>
  <c r="V1788" i="5"/>
  <c r="E1788" i="5" s="1"/>
  <c r="X1788" i="5" s="1"/>
  <c r="V1790" i="5"/>
  <c r="E1790" i="5" s="1"/>
  <c r="X1790" i="5" s="1"/>
  <c r="V1791" i="5"/>
  <c r="E1791" i="5" s="1"/>
  <c r="X1791" i="5" s="1"/>
  <c r="V1792" i="5"/>
  <c r="V1793" i="5"/>
  <c r="E1793" i="5" s="1"/>
  <c r="X1793" i="5" s="1"/>
  <c r="V1794" i="5"/>
  <c r="E1794" i="5" s="1"/>
  <c r="X1794" i="5" s="1"/>
  <c r="V1795" i="5"/>
  <c r="E1795" i="5" s="1"/>
  <c r="X1795" i="5" s="1"/>
  <c r="V1796" i="5"/>
  <c r="E1796" i="5" s="1"/>
  <c r="X1796" i="5" s="1"/>
  <c r="V1798" i="5"/>
  <c r="V1799" i="5"/>
  <c r="E1799" i="5" s="1"/>
  <c r="X1799" i="5" s="1"/>
  <c r="V1801" i="5"/>
  <c r="E1801" i="5" s="1"/>
  <c r="X1801" i="5" s="1"/>
  <c r="V1802" i="5"/>
  <c r="E1802" i="5" s="1"/>
  <c r="X1802" i="5" s="1"/>
  <c r="V1803" i="5"/>
  <c r="E1803" i="5" s="1"/>
  <c r="X1803" i="5" s="1"/>
  <c r="V1804" i="5"/>
  <c r="E1804" i="5" s="1"/>
  <c r="X1804" i="5" s="1"/>
  <c r="V1805" i="5"/>
  <c r="E1805" i="5" s="1"/>
  <c r="X1805" i="5" s="1"/>
  <c r="V1806" i="5"/>
  <c r="E1806" i="5" s="1"/>
  <c r="X1806" i="5" s="1"/>
  <c r="V1807" i="5"/>
  <c r="V1808" i="5"/>
  <c r="E1808" i="5" s="1"/>
  <c r="X1808" i="5" s="1"/>
  <c r="V1809" i="5"/>
  <c r="E1809" i="5" s="1"/>
  <c r="X1809" i="5" s="1"/>
  <c r="V1811" i="5"/>
  <c r="E1811" i="5" s="1"/>
  <c r="X1811" i="5" s="1"/>
  <c r="V1812" i="5"/>
  <c r="E1812" i="5" s="1"/>
  <c r="X1812" i="5" s="1"/>
  <c r="V1814" i="5"/>
  <c r="E1814" i="5" s="1"/>
  <c r="X1814" i="5" s="1"/>
  <c r="V1815" i="5"/>
  <c r="E1815" i="5" s="1"/>
  <c r="X1815" i="5" s="1"/>
  <c r="V1817" i="5"/>
  <c r="E1817" i="5" s="1"/>
  <c r="X1817" i="5" s="1"/>
  <c r="V1819" i="5"/>
  <c r="E1819" i="5" s="1"/>
  <c r="X1819" i="5" s="1"/>
  <c r="V1820" i="5"/>
  <c r="E1820" i="5" s="1"/>
  <c r="X1820" i="5" s="1"/>
  <c r="V1822" i="5"/>
  <c r="E1822" i="5" s="1"/>
  <c r="X1822" i="5" s="1"/>
  <c r="V1823" i="5"/>
  <c r="E1823" i="5" s="1"/>
  <c r="X1823" i="5" s="1"/>
  <c r="V1825" i="5"/>
  <c r="E1825" i="5" s="1"/>
  <c r="X1825" i="5" s="1"/>
  <c r="V1827" i="5"/>
  <c r="E1827" i="5" s="1"/>
  <c r="X1827" i="5" s="1"/>
  <c r="V1828" i="5"/>
  <c r="E1828" i="5" s="1"/>
  <c r="X1828" i="5" s="1"/>
  <c r="V1830" i="5"/>
  <c r="E1830" i="5" s="1"/>
  <c r="X1830" i="5" s="1"/>
  <c r="V1831" i="5"/>
  <c r="E1831" i="5" s="1"/>
  <c r="X1831" i="5" s="1"/>
  <c r="V1833" i="5"/>
  <c r="E1833" i="5" s="1"/>
  <c r="X1833" i="5" s="1"/>
  <c r="V1835" i="5"/>
  <c r="E1835" i="5" s="1"/>
  <c r="X1835" i="5" s="1"/>
  <c r="V1836" i="5"/>
  <c r="E1836" i="5" s="1"/>
  <c r="X1836" i="5" s="1"/>
  <c r="V1838" i="5"/>
  <c r="E1838" i="5" s="1"/>
  <c r="X1838" i="5" s="1"/>
  <c r="V1839" i="5"/>
  <c r="V1841" i="5"/>
  <c r="E1841" i="5" s="1"/>
  <c r="X1841" i="5" s="1"/>
  <c r="V1842" i="5"/>
  <c r="E1842" i="5" s="1"/>
  <c r="X1842" i="5" s="1"/>
  <c r="V1843" i="5"/>
  <c r="V1844" i="5"/>
  <c r="E1844" i="5" s="1"/>
  <c r="X1844" i="5" s="1"/>
  <c r="V1846" i="5"/>
  <c r="E1846" i="5" s="1"/>
  <c r="X1846" i="5" s="1"/>
  <c r="V1847" i="5"/>
  <c r="E1847" i="5" s="1"/>
  <c r="X1847" i="5" s="1"/>
  <c r="V1849" i="5"/>
  <c r="E1849" i="5"/>
  <c r="X1849" i="5" s="1"/>
  <c r="V1851" i="5"/>
  <c r="E1851" i="5" s="1"/>
  <c r="X1851" i="5" s="1"/>
  <c r="V1852" i="5"/>
  <c r="E1852" i="5" s="1"/>
  <c r="X1852" i="5" s="1"/>
  <c r="V1854" i="5"/>
  <c r="E1854" i="5" s="1"/>
  <c r="X1854" i="5" s="1"/>
  <c r="V1855" i="5"/>
  <c r="E1855" i="5" s="1"/>
  <c r="X1855" i="5" s="1"/>
  <c r="V1856" i="5"/>
  <c r="V1857" i="5"/>
  <c r="E1857" i="5" s="1"/>
  <c r="X1857" i="5" s="1"/>
  <c r="V1859" i="5"/>
  <c r="E1859" i="5" s="1"/>
  <c r="X1859" i="5" s="1"/>
  <c r="V1860" i="5"/>
  <c r="E1860" i="5" s="1"/>
  <c r="X1860" i="5" s="1"/>
  <c r="V1862" i="5"/>
  <c r="E1862" i="5" s="1"/>
  <c r="X1862" i="5" s="1"/>
  <c r="V1863" i="5"/>
  <c r="E1863" i="5" s="1"/>
  <c r="X1863" i="5" s="1"/>
  <c r="V1865" i="5"/>
  <c r="E1865" i="5" s="1"/>
  <c r="X1865" i="5" s="1"/>
  <c r="V1867" i="5"/>
  <c r="E1867" i="5" s="1"/>
  <c r="X1867" i="5" s="1"/>
  <c r="V1868" i="5"/>
  <c r="E1868" i="5" s="1"/>
  <c r="X1868" i="5" s="1"/>
  <c r="V1869" i="5"/>
  <c r="E1869" i="5"/>
  <c r="X1869" i="5" s="1"/>
  <c r="V1870" i="5"/>
  <c r="E1870" i="5" s="1"/>
  <c r="X1870" i="5" s="1"/>
  <c r="V1871" i="5"/>
  <c r="V1872" i="5"/>
  <c r="E1872" i="5" s="1"/>
  <c r="X1872" i="5" s="1"/>
  <c r="V1873" i="5"/>
  <c r="E1873" i="5"/>
  <c r="X1873" i="5" s="1"/>
  <c r="V1875" i="5"/>
  <c r="V1876" i="5"/>
  <c r="E1876" i="5" s="1"/>
  <c r="X1876" i="5" s="1"/>
  <c r="V1877" i="5"/>
  <c r="V1878" i="5"/>
  <c r="E1878" i="5" s="1"/>
  <c r="X1878" i="5" s="1"/>
  <c r="V1879" i="5"/>
  <c r="E1879" i="5" s="1"/>
  <c r="X1879" i="5" s="1"/>
  <c r="V1881" i="5"/>
  <c r="E1881" i="5" s="1"/>
  <c r="X1881" i="5" s="1"/>
  <c r="V1882" i="5"/>
  <c r="E1882" i="5" s="1"/>
  <c r="X1882" i="5" s="1"/>
  <c r="V1883" i="5"/>
  <c r="E1883" i="5" s="1"/>
  <c r="X1883" i="5" s="1"/>
  <c r="V1884" i="5"/>
  <c r="E1884" i="5" s="1"/>
  <c r="X1884" i="5" s="1"/>
  <c r="V1885" i="5"/>
  <c r="E1885" i="5" s="1"/>
  <c r="X1885" i="5" s="1"/>
  <c r="V1886" i="5"/>
  <c r="V1887" i="5"/>
  <c r="E1887" i="5" s="1"/>
  <c r="X1887" i="5" s="1"/>
  <c r="V1889" i="5"/>
  <c r="E1889" i="5"/>
  <c r="X1889" i="5" s="1"/>
  <c r="V1890" i="5"/>
  <c r="E1890" i="5" s="1"/>
  <c r="X1890" i="5" s="1"/>
  <c r="V1891" i="5"/>
  <c r="E1891" i="5" s="1"/>
  <c r="X1891" i="5" s="1"/>
  <c r="V1892" i="5"/>
  <c r="E1892" i="5" s="1"/>
  <c r="X1892" i="5" s="1"/>
  <c r="V1893" i="5"/>
  <c r="E1893" i="5"/>
  <c r="X1893" i="5" s="1"/>
  <c r="V1894" i="5"/>
  <c r="V1895" i="5"/>
  <c r="E1895" i="5" s="1"/>
  <c r="X1895" i="5" s="1"/>
  <c r="V1896" i="5"/>
  <c r="E1896" i="5" s="1"/>
  <c r="X1896" i="5" s="1"/>
  <c r="V1897" i="5"/>
  <c r="E1897" i="5" s="1"/>
  <c r="X1897" i="5" s="1"/>
  <c r="V1899" i="5"/>
  <c r="E1899" i="5" s="1"/>
  <c r="X1899" i="5" s="1"/>
  <c r="V1900" i="5"/>
  <c r="E1900" i="5" s="1"/>
  <c r="X1900" i="5" s="1"/>
  <c r="V1901" i="5"/>
  <c r="E1901" i="5"/>
  <c r="X1901" i="5" s="1"/>
  <c r="V1902" i="5"/>
  <c r="E1902" i="5" s="1"/>
  <c r="X1902" i="5" s="1"/>
  <c r="V1903" i="5"/>
  <c r="E1903" i="5" s="1"/>
  <c r="X1903" i="5" s="1"/>
  <c r="V1904" i="5"/>
  <c r="E1904" i="5" s="1"/>
  <c r="X1904" i="5" s="1"/>
  <c r="V1905" i="5"/>
  <c r="E1905" i="5"/>
  <c r="X1905" i="5" s="1"/>
  <c r="V1906" i="5"/>
  <c r="E1906" i="5" s="1"/>
  <c r="X1906" i="5" s="1"/>
  <c r="V1907" i="5"/>
  <c r="E1907" i="5" s="1"/>
  <c r="X1907" i="5" s="1"/>
  <c r="V1908" i="5"/>
  <c r="E1908" i="5" s="1"/>
  <c r="X1908" i="5" s="1"/>
  <c r="V1910" i="5"/>
  <c r="E1910" i="5" s="1"/>
  <c r="X1910" i="5" s="1"/>
  <c r="V1911" i="5"/>
  <c r="E1911" i="5" s="1"/>
  <c r="X1911" i="5" s="1"/>
  <c r="V1913" i="5"/>
  <c r="E1913" i="5" s="1"/>
  <c r="X1913" i="5" s="1"/>
  <c r="V1914" i="5"/>
  <c r="E1914" i="5" s="1"/>
  <c r="X1914" i="5" s="1"/>
  <c r="V1915" i="5"/>
  <c r="E1915" i="5" s="1"/>
  <c r="X1915" i="5" s="1"/>
  <c r="V1916" i="5"/>
  <c r="E1916" i="5" s="1"/>
  <c r="X1916" i="5" s="1"/>
  <c r="V1917" i="5"/>
  <c r="E1917" i="5" s="1"/>
  <c r="X1917" i="5" s="1"/>
  <c r="V1918" i="5"/>
  <c r="E1918" i="5" s="1"/>
  <c r="X1918" i="5" s="1"/>
  <c r="V1919" i="5"/>
  <c r="E1919" i="5" s="1"/>
  <c r="X1919" i="5" s="1"/>
  <c r="V1921" i="5"/>
  <c r="E1921" i="5" s="1"/>
  <c r="X1921" i="5" s="1"/>
  <c r="V1922" i="5"/>
  <c r="E1922" i="5" s="1"/>
  <c r="X1922" i="5" s="1"/>
  <c r="V1923" i="5"/>
  <c r="E1923" i="5" s="1"/>
  <c r="X1923" i="5" s="1"/>
  <c r="V1924" i="5"/>
  <c r="E1924" i="5" s="1"/>
  <c r="X1924" i="5" s="1"/>
  <c r="V1926" i="5"/>
  <c r="E1926" i="5" s="1"/>
  <c r="X1926" i="5" s="1"/>
  <c r="V1927" i="5"/>
  <c r="E1927" i="5" s="1"/>
  <c r="X1927" i="5" s="1"/>
  <c r="V1928" i="5"/>
  <c r="E1928" i="5" s="1"/>
  <c r="X1928" i="5" s="1"/>
  <c r="V1929" i="5"/>
  <c r="E1929" i="5" s="1"/>
  <c r="X1929" i="5" s="1"/>
  <c r="V1930" i="5"/>
  <c r="E1930" i="5" s="1"/>
  <c r="X1930" i="5" s="1"/>
  <c r="V1931" i="5"/>
  <c r="E1931" i="5" s="1"/>
  <c r="X1931" i="5" s="1"/>
  <c r="V1932" i="5"/>
  <c r="E1932" i="5" s="1"/>
  <c r="X1932" i="5" s="1"/>
  <c r="V1934" i="5"/>
  <c r="E1934" i="5" s="1"/>
  <c r="X1934" i="5" s="1"/>
  <c r="V1935" i="5"/>
  <c r="V1936" i="5"/>
  <c r="E1936" i="5" s="1"/>
  <c r="X1936" i="5" s="1"/>
  <c r="V1937" i="5"/>
  <c r="E1937" i="5"/>
  <c r="X1937" i="5" s="1"/>
  <c r="V1938" i="5"/>
  <c r="E1938" i="5" s="1"/>
  <c r="X1938" i="5" s="1"/>
  <c r="V1939" i="5"/>
  <c r="E1939" i="5" s="1"/>
  <c r="X1939" i="5" s="1"/>
  <c r="V1940" i="5"/>
  <c r="E1940" i="5" s="1"/>
  <c r="X1940" i="5" s="1"/>
  <c r="V1942" i="5"/>
  <c r="E1942" i="5" s="1"/>
  <c r="X1942" i="5" s="1"/>
  <c r="V1943" i="5"/>
  <c r="E1943" i="5" s="1"/>
  <c r="X1943" i="5" s="1"/>
  <c r="V1945" i="5"/>
  <c r="E1945" i="5" s="1"/>
  <c r="X1945" i="5" s="1"/>
  <c r="V1946" i="5"/>
  <c r="E1946" i="5" s="1"/>
  <c r="X1946" i="5" s="1"/>
  <c r="V1947" i="5"/>
  <c r="E1947" i="5" s="1"/>
  <c r="X1947" i="5" s="1"/>
  <c r="V1948" i="5"/>
  <c r="E1948" i="5" s="1"/>
  <c r="X1948" i="5" s="1"/>
  <c r="V1950" i="5"/>
  <c r="E1950" i="5" s="1"/>
  <c r="X1950" i="5" s="1"/>
  <c r="V1951" i="5"/>
  <c r="V1953" i="5"/>
  <c r="E1953" i="5"/>
  <c r="X1953" i="5" s="1"/>
  <c r="V1954" i="5"/>
  <c r="E1954" i="5" s="1"/>
  <c r="X1954" i="5" s="1"/>
  <c r="V1955" i="5"/>
  <c r="E1955" i="5" s="1"/>
  <c r="X1955" i="5" s="1"/>
  <c r="V1956" i="5"/>
  <c r="E1956" i="5" s="1"/>
  <c r="X1956" i="5" s="1"/>
  <c r="V1958" i="5"/>
  <c r="E1958" i="5" s="1"/>
  <c r="X1958" i="5" s="1"/>
  <c r="V1959" i="5"/>
  <c r="E1959" i="5" s="1"/>
  <c r="X1959" i="5" s="1"/>
  <c r="V1960" i="5"/>
  <c r="E1960" i="5" s="1"/>
  <c r="X1960" i="5" s="1"/>
  <c r="V1961" i="5"/>
  <c r="E1961" i="5" s="1"/>
  <c r="X1961" i="5" s="1"/>
  <c r="V1962" i="5"/>
  <c r="E1962" i="5" s="1"/>
  <c r="X1962" i="5" s="1"/>
  <c r="V1963" i="5"/>
  <c r="E1963" i="5" s="1"/>
  <c r="X1963" i="5" s="1"/>
  <c r="V1964" i="5"/>
  <c r="E1964" i="5" s="1"/>
  <c r="X1964" i="5" s="1"/>
  <c r="V1966" i="5"/>
  <c r="E1966" i="5" s="1"/>
  <c r="X1966" i="5" s="1"/>
  <c r="V1967" i="5"/>
  <c r="V1968" i="5"/>
  <c r="E1968" i="5" s="1"/>
  <c r="X1968" i="5" s="1"/>
  <c r="V1969" i="5"/>
  <c r="E1969" i="5" s="1"/>
  <c r="X1969" i="5" s="1"/>
  <c r="V1971" i="5"/>
  <c r="E1971" i="5" s="1"/>
  <c r="X1971" i="5" s="1"/>
  <c r="V1972" i="5"/>
  <c r="E1972" i="5" s="1"/>
  <c r="X1972" i="5" s="1"/>
  <c r="V1974" i="5"/>
  <c r="E1974" i="5" s="1"/>
  <c r="X1974" i="5" s="1"/>
  <c r="V1975" i="5"/>
  <c r="E1975" i="5" s="1"/>
  <c r="X1975" i="5" s="1"/>
  <c r="V1977" i="5"/>
  <c r="E1977" i="5" s="1"/>
  <c r="X1977" i="5" s="1"/>
  <c r="V1979" i="5"/>
  <c r="E1979" i="5" s="1"/>
  <c r="X1979" i="5" s="1"/>
  <c r="V1980" i="5"/>
  <c r="E1980" i="5" s="1"/>
  <c r="X1980" i="5" s="1"/>
  <c r="V1982" i="5"/>
  <c r="E1982" i="5" s="1"/>
  <c r="X1982" i="5" s="1"/>
  <c r="V1983" i="5"/>
  <c r="E1983" i="5" s="1"/>
  <c r="X1983" i="5" s="1"/>
  <c r="V1985" i="5"/>
  <c r="E1985" i="5"/>
  <c r="X1985" i="5" s="1"/>
  <c r="V1987" i="5"/>
  <c r="E1987" i="5" s="1"/>
  <c r="X1987" i="5" s="1"/>
  <c r="V1988" i="5"/>
  <c r="E1988" i="5" s="1"/>
  <c r="X1988" i="5" s="1"/>
  <c r="E1989" i="5"/>
  <c r="X1989" i="5" s="1"/>
  <c r="V1990" i="5"/>
  <c r="E1990" i="5" s="1"/>
  <c r="X1990" i="5" s="1"/>
  <c r="V1991" i="5"/>
  <c r="E1991" i="5" s="1"/>
  <c r="X1991" i="5" s="1"/>
  <c r="V1992" i="5"/>
  <c r="E1992" i="5" s="1"/>
  <c r="X1992" i="5" s="1"/>
  <c r="V1993" i="5"/>
  <c r="E1993" i="5" s="1"/>
  <c r="X1993" i="5" s="1"/>
  <c r="V1995" i="5"/>
  <c r="E1995" i="5" s="1"/>
  <c r="X1995" i="5" s="1"/>
  <c r="V1996" i="5"/>
  <c r="E1996" i="5" s="1"/>
  <c r="X1996" i="5" s="1"/>
  <c r="V1998" i="5"/>
  <c r="E1998" i="5" s="1"/>
  <c r="X1998" i="5" s="1"/>
  <c r="V1999" i="5"/>
  <c r="E1999" i="5" s="1"/>
  <c r="X1999" i="5" s="1"/>
  <c r="V2000" i="5"/>
  <c r="E2000" i="5" s="1"/>
  <c r="X2000" i="5" s="1"/>
  <c r="V2001" i="5"/>
  <c r="E2001" i="5"/>
  <c r="X2001" i="5" s="1"/>
  <c r="V2003" i="5"/>
  <c r="E2003" i="5" s="1"/>
  <c r="X2003" i="5" s="1"/>
  <c r="V2004" i="5"/>
  <c r="E2004" i="5" s="1"/>
  <c r="X2004" i="5" s="1"/>
  <c r="V2005" i="5"/>
  <c r="E2005" i="5" s="1"/>
  <c r="X2005" i="5" s="1"/>
  <c r="V2006" i="5"/>
  <c r="E2006" i="5" s="1"/>
  <c r="X2006" i="5" s="1"/>
  <c r="V2007" i="5"/>
  <c r="E2007" i="5" s="1"/>
  <c r="X2007" i="5" s="1"/>
  <c r="V2009" i="5"/>
  <c r="E2009" i="5" s="1"/>
  <c r="X2009" i="5" s="1"/>
  <c r="V2010" i="5"/>
  <c r="E2010" i="5" s="1"/>
  <c r="X2010" i="5" s="1"/>
  <c r="V2011" i="5"/>
  <c r="E2011" i="5" s="1"/>
  <c r="X2011" i="5" s="1"/>
  <c r="V2012" i="5"/>
  <c r="E2012" i="5" s="1"/>
  <c r="X2012" i="5" s="1"/>
  <c r="V2014" i="5"/>
  <c r="E2014" i="5" s="1"/>
  <c r="X2014" i="5" s="1"/>
  <c r="V2015" i="5"/>
  <c r="V2017" i="5"/>
  <c r="E2017" i="5"/>
  <c r="X2017" i="5" s="1"/>
  <c r="V2018" i="5"/>
  <c r="E2018" i="5" s="1"/>
  <c r="X2018" i="5" s="1"/>
  <c r="V2019" i="5"/>
  <c r="E2019" i="5" s="1"/>
  <c r="X2019" i="5" s="1"/>
  <c r="V2020" i="5"/>
  <c r="E2020" i="5" s="1"/>
  <c r="X2020" i="5" s="1"/>
  <c r="V2022" i="5"/>
  <c r="E2022" i="5" s="1"/>
  <c r="X2022" i="5" s="1"/>
  <c r="V2023" i="5"/>
  <c r="E2023" i="5" s="1"/>
  <c r="X2023" i="5" s="1"/>
  <c r="V2024" i="5"/>
  <c r="E2024" i="5" s="1"/>
  <c r="X2024" i="5" s="1"/>
  <c r="V2025" i="5"/>
  <c r="E2025" i="5" s="1"/>
  <c r="X2025" i="5" s="1"/>
  <c r="V2027" i="5"/>
  <c r="E2027" i="5" s="1"/>
  <c r="X2027" i="5" s="1"/>
  <c r="V2028" i="5"/>
  <c r="E2028" i="5" s="1"/>
  <c r="X2028" i="5" s="1"/>
  <c r="V2030" i="5"/>
  <c r="E2030" i="5" s="1"/>
  <c r="X2030" i="5" s="1"/>
  <c r="V2031" i="5"/>
  <c r="V2032" i="5"/>
  <c r="E2032" i="5" s="1"/>
  <c r="X2032" i="5" s="1"/>
  <c r="V2033" i="5"/>
  <c r="E2033" i="5"/>
  <c r="X2033" i="5" s="1"/>
  <c r="V2034" i="5"/>
  <c r="E2034" i="5" s="1"/>
  <c r="X2034" i="5" s="1"/>
  <c r="V2035" i="5"/>
  <c r="E2035" i="5" s="1"/>
  <c r="X2035" i="5" s="1"/>
  <c r="V2036" i="5"/>
  <c r="E2036" i="5" s="1"/>
  <c r="X2036" i="5" s="1"/>
  <c r="V2038" i="5"/>
  <c r="E2038" i="5" s="1"/>
  <c r="X2038" i="5" s="1"/>
  <c r="V2039" i="5"/>
  <c r="E2039" i="5" s="1"/>
  <c r="X2039" i="5" s="1"/>
  <c r="V2041" i="5"/>
  <c r="E2041" i="5" s="1"/>
  <c r="X2041" i="5" s="1"/>
  <c r="V2042" i="5"/>
  <c r="E2042" i="5" s="1"/>
  <c r="X2042" i="5" s="1"/>
  <c r="V2043" i="5"/>
  <c r="E2043" i="5" s="1"/>
  <c r="X2043" i="5" s="1"/>
  <c r="V2044" i="5"/>
  <c r="E2044" i="5" s="1"/>
  <c r="X2044" i="5" s="1"/>
  <c r="V2046" i="5"/>
  <c r="E2046" i="5" s="1"/>
  <c r="X2046" i="5" s="1"/>
  <c r="V2047" i="5"/>
  <c r="E2047" i="5" s="1"/>
  <c r="X2047" i="5" s="1"/>
  <c r="V2049" i="5"/>
  <c r="E2049" i="5" s="1"/>
  <c r="X2049" i="5" s="1"/>
  <c r="V2050" i="5"/>
  <c r="E2050" i="5" s="1"/>
  <c r="X2050" i="5" s="1"/>
  <c r="V2051" i="5"/>
  <c r="E2051" i="5" s="1"/>
  <c r="X2051" i="5" s="1"/>
  <c r="V2052" i="5"/>
  <c r="E2052" i="5" s="1"/>
  <c r="X2052" i="5" s="1"/>
  <c r="V2053" i="5"/>
  <c r="E2053" i="5" s="1"/>
  <c r="X2053" i="5" s="1"/>
  <c r="V2054" i="5"/>
  <c r="V2055" i="5"/>
  <c r="E2055" i="5" s="1"/>
  <c r="X2055" i="5" s="1"/>
  <c r="V2056" i="5"/>
  <c r="E2056" i="5" s="1"/>
  <c r="X2056" i="5" s="1"/>
  <c r="V2057" i="5"/>
  <c r="E2057" i="5" s="1"/>
  <c r="X2057" i="5" s="1"/>
  <c r="V2058" i="5"/>
  <c r="E2058" i="5" s="1"/>
  <c r="X2058" i="5" s="1"/>
  <c r="V2059" i="5"/>
  <c r="E2059" i="5" s="1"/>
  <c r="X2059" i="5" s="1"/>
  <c r="V2060" i="5"/>
  <c r="E2060" i="5" s="1"/>
  <c r="X2060" i="5" s="1"/>
  <c r="V2062" i="5"/>
  <c r="E2062" i="5" s="1"/>
  <c r="X2062" i="5" s="1"/>
  <c r="V2063" i="5"/>
  <c r="V2064" i="5"/>
  <c r="E2064" i="5" s="1"/>
  <c r="X2064" i="5" s="1"/>
  <c r="V2065" i="5"/>
  <c r="E2065" i="5" s="1"/>
  <c r="X2065" i="5" s="1"/>
  <c r="V2066" i="5"/>
  <c r="E2066" i="5" s="1"/>
  <c r="X2066" i="5" s="1"/>
  <c r="V2067" i="5"/>
  <c r="E2067" i="5" s="1"/>
  <c r="X2067" i="5" s="1"/>
  <c r="V2068" i="5"/>
  <c r="E2068" i="5" s="1"/>
  <c r="X2068" i="5" s="1"/>
  <c r="V2069" i="5"/>
  <c r="E2069" i="5" s="1"/>
  <c r="X2069" i="5" s="1"/>
  <c r="V2070" i="5"/>
  <c r="E2070" i="5" s="1"/>
  <c r="X2070" i="5" s="1"/>
  <c r="V2071" i="5"/>
  <c r="E2071" i="5" s="1"/>
  <c r="X2071" i="5" s="1"/>
  <c r="V2072" i="5"/>
  <c r="V2073" i="5"/>
  <c r="E2073" i="5" s="1"/>
  <c r="X2073" i="5" s="1"/>
  <c r="V2074" i="5"/>
  <c r="E2074" i="5" s="1"/>
  <c r="X2074" i="5" s="1"/>
  <c r="V2075" i="5"/>
  <c r="E2075" i="5" s="1"/>
  <c r="X2075" i="5" s="1"/>
  <c r="V2076" i="5"/>
  <c r="E2076" i="5" s="1"/>
  <c r="X2076" i="5" s="1"/>
  <c r="V2077" i="5"/>
  <c r="E2077" i="5" s="1"/>
  <c r="X2077" i="5" s="1"/>
  <c r="V2078" i="5"/>
  <c r="E2078" i="5" s="1"/>
  <c r="X2078" i="5" s="1"/>
  <c r="V2079" i="5"/>
  <c r="E2079" i="5" s="1"/>
  <c r="X2079" i="5" s="1"/>
  <c r="V2081" i="5"/>
  <c r="E2081" i="5" s="1"/>
  <c r="X2081" i="5" s="1"/>
  <c r="V2082" i="5"/>
  <c r="E2082" i="5" s="1"/>
  <c r="X2082" i="5" s="1"/>
  <c r="V2083" i="5"/>
  <c r="E2083" i="5" s="1"/>
  <c r="X2083" i="5" s="1"/>
  <c r="V2084" i="5"/>
  <c r="E2084" i="5" s="1"/>
  <c r="X2084" i="5" s="1"/>
  <c r="V2085" i="5"/>
  <c r="E2085" i="5" s="1"/>
  <c r="X2085" i="5" s="1"/>
  <c r="V2086" i="5"/>
  <c r="E2086" i="5" s="1"/>
  <c r="X2086" i="5" s="1"/>
  <c r="V2087" i="5"/>
  <c r="E2087" i="5" s="1"/>
  <c r="X2087" i="5" s="1"/>
  <c r="V2088" i="5"/>
  <c r="V2089" i="5"/>
  <c r="E2089" i="5" s="1"/>
  <c r="X2089" i="5" s="1"/>
  <c r="V2091" i="5"/>
  <c r="E2091" i="5" s="1"/>
  <c r="X2091" i="5" s="1"/>
  <c r="V2092" i="5"/>
  <c r="E2092" i="5" s="1"/>
  <c r="X2092" i="5" s="1"/>
  <c r="V2094" i="5"/>
  <c r="E2094" i="5" s="1"/>
  <c r="X2094" i="5" s="1"/>
  <c r="V2095" i="5"/>
  <c r="E2095" i="5" s="1"/>
  <c r="X2095" i="5" s="1"/>
  <c r="V2096" i="5"/>
  <c r="E2096" i="5" s="1"/>
  <c r="X2096" i="5" s="1"/>
  <c r="V2097" i="5"/>
  <c r="E2097" i="5"/>
  <c r="X2097" i="5" s="1"/>
  <c r="V2098" i="5"/>
  <c r="E2098" i="5" s="1"/>
  <c r="X2098" i="5" s="1"/>
  <c r="V2099" i="5"/>
  <c r="E2099" i="5" s="1"/>
  <c r="X2099" i="5" s="1"/>
  <c r="V2100" i="5"/>
  <c r="E2100" i="5" s="1"/>
  <c r="X2100" i="5" s="1"/>
  <c r="V2101" i="5"/>
  <c r="E2101" i="5" s="1"/>
  <c r="X2101" i="5" s="1"/>
  <c r="V2102" i="5"/>
  <c r="E2102" i="5" s="1"/>
  <c r="X2102" i="5" s="1"/>
  <c r="V2103" i="5"/>
  <c r="E2103" i="5" s="1"/>
  <c r="X2103" i="5" s="1"/>
  <c r="V2104" i="5"/>
  <c r="E2104" i="5" s="1"/>
  <c r="X2104" i="5" s="1"/>
  <c r="V2105" i="5"/>
  <c r="E2105" i="5" s="1"/>
  <c r="X2105" i="5" s="1"/>
  <c r="V2106" i="5"/>
  <c r="E2106" i="5" s="1"/>
  <c r="X2106" i="5" s="1"/>
  <c r="V2107" i="5"/>
  <c r="E2107" i="5" s="1"/>
  <c r="X2107" i="5" s="1"/>
  <c r="V2108" i="5"/>
  <c r="E2108" i="5" s="1"/>
  <c r="X2108" i="5" s="1"/>
  <c r="V2109" i="5"/>
  <c r="E2109" i="5" s="1"/>
  <c r="X2109" i="5" s="1"/>
  <c r="V2110" i="5"/>
  <c r="E2110" i="5" s="1"/>
  <c r="X2110" i="5" s="1"/>
  <c r="V2111" i="5"/>
  <c r="E2111" i="5" s="1"/>
  <c r="X2111" i="5" s="1"/>
  <c r="V2113" i="5"/>
  <c r="E2113" i="5"/>
  <c r="X2113" i="5" s="1"/>
  <c r="V2114" i="5"/>
  <c r="E2114" i="5" s="1"/>
  <c r="X2114" i="5" s="1"/>
  <c r="V2115" i="5"/>
  <c r="E2115" i="5" s="1"/>
  <c r="X2115" i="5" s="1"/>
  <c r="V2116" i="5"/>
  <c r="E2116" i="5" s="1"/>
  <c r="X2116" i="5" s="1"/>
  <c r="V2117" i="5"/>
  <c r="E2117" i="5" s="1"/>
  <c r="X2117" i="5" s="1"/>
  <c r="V2118" i="5"/>
  <c r="V2119" i="5"/>
  <c r="E2119" i="5" s="1"/>
  <c r="X2119" i="5" s="1"/>
  <c r="V2120" i="5"/>
  <c r="E2120" i="5" s="1"/>
  <c r="X2120" i="5" s="1"/>
  <c r="V2121" i="5"/>
  <c r="E2121" i="5" s="1"/>
  <c r="X2121" i="5" s="1"/>
  <c r="V2123" i="5"/>
  <c r="E2123" i="5" s="1"/>
  <c r="X2123" i="5" s="1"/>
  <c r="V2124" i="5"/>
  <c r="E2124" i="5" s="1"/>
  <c r="X2124" i="5" s="1"/>
  <c r="V2125" i="5"/>
  <c r="E2125" i="5" s="1"/>
  <c r="X2125" i="5" s="1"/>
  <c r="V2126" i="5"/>
  <c r="E2126" i="5" s="1"/>
  <c r="X2126" i="5" s="1"/>
  <c r="V2127" i="5"/>
  <c r="E2127" i="5" s="1"/>
  <c r="X2127" i="5" s="1"/>
  <c r="V2128" i="5"/>
  <c r="E2128" i="5" s="1"/>
  <c r="X2128" i="5" s="1"/>
  <c r="V2129" i="5"/>
  <c r="E2129" i="5"/>
  <c r="X2129" i="5" s="1"/>
  <c r="V2130" i="5"/>
  <c r="E2130" i="5" s="1"/>
  <c r="X2130" i="5" s="1"/>
  <c r="V2131" i="5"/>
  <c r="E2131" i="5" s="1"/>
  <c r="X2131" i="5" s="1"/>
  <c r="V2132" i="5"/>
  <c r="E2132" i="5" s="1"/>
  <c r="X2132" i="5" s="1"/>
  <c r="V2134" i="5"/>
  <c r="E2134" i="5" s="1"/>
  <c r="X2134" i="5" s="1"/>
  <c r="V2135" i="5"/>
  <c r="E2135" i="5" s="1"/>
  <c r="X2135" i="5" s="1"/>
  <c r="V2136" i="5"/>
  <c r="E2136" i="5" s="1"/>
  <c r="X2136" i="5" s="1"/>
  <c r="V2137" i="5"/>
  <c r="E2137" i="5" s="1"/>
  <c r="X2137" i="5" s="1"/>
  <c r="V2138" i="5"/>
  <c r="E2138" i="5" s="1"/>
  <c r="X2138" i="5" s="1"/>
  <c r="V2139" i="5"/>
  <c r="E2139" i="5" s="1"/>
  <c r="X2139" i="5" s="1"/>
  <c r="V2140" i="5"/>
  <c r="E2140" i="5" s="1"/>
  <c r="X2140" i="5" s="1"/>
  <c r="V2142" i="5"/>
  <c r="E2142" i="5" s="1"/>
  <c r="X2142" i="5" s="1"/>
  <c r="V2143" i="5"/>
  <c r="E2143" i="5" s="1"/>
  <c r="X2143" i="5" s="1"/>
  <c r="V2145" i="5"/>
  <c r="E2145" i="5"/>
  <c r="X2145" i="5" s="1"/>
  <c r="V2146" i="5"/>
  <c r="E2146" i="5" s="1"/>
  <c r="X2146" i="5" s="1"/>
  <c r="V2147" i="5"/>
  <c r="E2147" i="5" s="1"/>
  <c r="X2147" i="5" s="1"/>
  <c r="V2148" i="5"/>
  <c r="E2148" i="5" s="1"/>
  <c r="X2148" i="5" s="1"/>
  <c r="E2149" i="5"/>
  <c r="X2149" i="5" s="1"/>
  <c r="V2150" i="5"/>
  <c r="E2150" i="5" s="1"/>
  <c r="X2150" i="5" s="1"/>
  <c r="V2151" i="5"/>
  <c r="E2151" i="5" s="1"/>
  <c r="X2151" i="5" s="1"/>
  <c r="V2152" i="5"/>
  <c r="V2153" i="5"/>
  <c r="E2153" i="5" s="1"/>
  <c r="X2153" i="5" s="1"/>
  <c r="V2154" i="5"/>
  <c r="E2154" i="5" s="1"/>
  <c r="X2154" i="5" s="1"/>
  <c r="V2155" i="5"/>
  <c r="E2155" i="5" s="1"/>
  <c r="X2155" i="5" s="1"/>
  <c r="V2156" i="5"/>
  <c r="E2156" i="5" s="1"/>
  <c r="X2156" i="5" s="1"/>
  <c r="V2157" i="5"/>
  <c r="E2157" i="5" s="1"/>
  <c r="X2157" i="5" s="1"/>
  <c r="V2158" i="5"/>
  <c r="E2158" i="5" s="1"/>
  <c r="X2158" i="5" s="1"/>
  <c r="V2159" i="5"/>
  <c r="F2159" i="5" s="1"/>
  <c r="V2160" i="5"/>
  <c r="E2160" i="5" s="1"/>
  <c r="X2160" i="5" s="1"/>
  <c r="V2161" i="5"/>
  <c r="E2161" i="5" s="1"/>
  <c r="X2161" i="5" s="1"/>
  <c r="V2163" i="5"/>
  <c r="E2163" i="5" s="1"/>
  <c r="X2163" i="5" s="1"/>
  <c r="V2164" i="5"/>
  <c r="E2164" i="5" s="1"/>
  <c r="X2164" i="5" s="1"/>
  <c r="V2166" i="5"/>
  <c r="E2166" i="5" s="1"/>
  <c r="X2166" i="5" s="1"/>
  <c r="V2167" i="5"/>
  <c r="E2167" i="5" s="1"/>
  <c r="X2167" i="5" s="1"/>
  <c r="V2168" i="5"/>
  <c r="E2168" i="5" s="1"/>
  <c r="X2168" i="5" s="1"/>
  <c r="V2169" i="5"/>
  <c r="E2169" i="5" s="1"/>
  <c r="X2169" i="5" s="1"/>
  <c r="V2171" i="5"/>
  <c r="E2171" i="5" s="1"/>
  <c r="X2171" i="5" s="1"/>
  <c r="V2172" i="5"/>
  <c r="E2172" i="5" s="1"/>
  <c r="X2172" i="5" s="1"/>
  <c r="V2174" i="5"/>
  <c r="E2174" i="5" s="1"/>
  <c r="X2174" i="5" s="1"/>
  <c r="V2175" i="5"/>
  <c r="E2175" i="5" s="1"/>
  <c r="X2175" i="5" s="1"/>
  <c r="V2177" i="5"/>
  <c r="E2177" i="5"/>
  <c r="X2177" i="5" s="1"/>
  <c r="V2179" i="5"/>
  <c r="H2179" i="5" s="1"/>
  <c r="V2180" i="5"/>
  <c r="E2180" i="5" s="1"/>
  <c r="X2180" i="5" s="1"/>
  <c r="E2181" i="5"/>
  <c r="X2181" i="5" s="1"/>
  <c r="V2182" i="5"/>
  <c r="V2183" i="5"/>
  <c r="E2183" i="5" s="1"/>
  <c r="X2183" i="5" s="1"/>
  <c r="V2184" i="5"/>
  <c r="E2184" i="5" s="1"/>
  <c r="X2184" i="5" s="1"/>
  <c r="V2185" i="5"/>
  <c r="E2185" i="5" s="1"/>
  <c r="X2185" i="5" s="1"/>
  <c r="V2186" i="5"/>
  <c r="E2186" i="5" s="1"/>
  <c r="X2186" i="5" s="1"/>
  <c r="V2187" i="5"/>
  <c r="E2187" i="5" s="1"/>
  <c r="X2187" i="5" s="1"/>
  <c r="V2188" i="5"/>
  <c r="E2188" i="5" s="1"/>
  <c r="X2188" i="5" s="1"/>
  <c r="V2189" i="5"/>
  <c r="E2189" i="5" s="1"/>
  <c r="X2189" i="5" s="1"/>
  <c r="V2190" i="5"/>
  <c r="E2190" i="5" s="1"/>
  <c r="X2190" i="5" s="1"/>
  <c r="V2191" i="5"/>
  <c r="V2192" i="5"/>
  <c r="E2192" i="5" s="1"/>
  <c r="X2192" i="5" s="1"/>
  <c r="V2193" i="5"/>
  <c r="E2193" i="5"/>
  <c r="X2193" i="5" s="1"/>
  <c r="V2195" i="5"/>
  <c r="V2196" i="5"/>
  <c r="E2196" i="5" s="1"/>
  <c r="X2196" i="5" s="1"/>
  <c r="V2198" i="5"/>
  <c r="E2198" i="5" s="1"/>
  <c r="X2198" i="5" s="1"/>
  <c r="V2199" i="5"/>
  <c r="E2199" i="5" s="1"/>
  <c r="X2199" i="5" s="1"/>
  <c r="V2200" i="5"/>
  <c r="E2200" i="5" s="1"/>
  <c r="X2200" i="5" s="1"/>
  <c r="V2201" i="5"/>
  <c r="E2201" i="5" s="1"/>
  <c r="X2201" i="5" s="1"/>
  <c r="V2203" i="5"/>
  <c r="V2204" i="5"/>
  <c r="E2204" i="5" s="1"/>
  <c r="X2204" i="5" s="1"/>
  <c r="V2205" i="5"/>
  <c r="E2205" i="5" s="1"/>
  <c r="X2205" i="5" s="1"/>
  <c r="V2206" i="5"/>
  <c r="E2206" i="5" s="1"/>
  <c r="X2206" i="5" s="1"/>
  <c r="V2207" i="5"/>
  <c r="V2208" i="5"/>
  <c r="V2209" i="5"/>
  <c r="E2209" i="5" s="1"/>
  <c r="X2209" i="5" s="1"/>
  <c r="V2210" i="5"/>
  <c r="E2210" i="5" s="1"/>
  <c r="X2210" i="5" s="1"/>
  <c r="V2211" i="5"/>
  <c r="E2211" i="5" s="1"/>
  <c r="X2211" i="5" s="1"/>
  <c r="V2212" i="5"/>
  <c r="E2212" i="5" s="1"/>
  <c r="X2212" i="5" s="1"/>
  <c r="V2213" i="5"/>
  <c r="E2213" i="5" s="1"/>
  <c r="X2213" i="5" s="1"/>
  <c r="V2214" i="5"/>
  <c r="E2214" i="5" s="1"/>
  <c r="X2214" i="5" s="1"/>
  <c r="V2215" i="5"/>
  <c r="E2215" i="5" s="1"/>
  <c r="X2215" i="5" s="1"/>
  <c r="V2216" i="5"/>
  <c r="E2216" i="5" s="1"/>
  <c r="X2216" i="5" s="1"/>
  <c r="V2217" i="5"/>
  <c r="E2217" i="5" s="1"/>
  <c r="X2217" i="5" s="1"/>
  <c r="V2218" i="5"/>
  <c r="E2218" i="5" s="1"/>
  <c r="X2218" i="5" s="1"/>
  <c r="V2219" i="5"/>
  <c r="E2219" i="5" s="1"/>
  <c r="X2219" i="5" s="1"/>
  <c r="V2220" i="5"/>
  <c r="E2220" i="5" s="1"/>
  <c r="X2220" i="5" s="1"/>
  <c r="E2221" i="5"/>
  <c r="X2221" i="5" s="1"/>
  <c r="V2222" i="5"/>
  <c r="E2222" i="5" s="1"/>
  <c r="X2222" i="5" s="1"/>
  <c r="V2223" i="5"/>
  <c r="V2224" i="5"/>
  <c r="E2224" i="5" s="1"/>
  <c r="X2224" i="5" s="1"/>
  <c r="V2225" i="5"/>
  <c r="E2225" i="5"/>
  <c r="X2225" i="5" s="1"/>
  <c r="V2226" i="5"/>
  <c r="E2226" i="5" s="1"/>
  <c r="X2226" i="5" s="1"/>
  <c r="V2227" i="5"/>
  <c r="V2228" i="5"/>
  <c r="E2228" i="5" s="1"/>
  <c r="X2228" i="5" s="1"/>
  <c r="V2230" i="5"/>
  <c r="E2230" i="5" s="1"/>
  <c r="X2230" i="5" s="1"/>
  <c r="V2231" i="5"/>
  <c r="E2231" i="5" s="1"/>
  <c r="X2231" i="5" s="1"/>
  <c r="V2232" i="5"/>
  <c r="E2232" i="5" s="1"/>
  <c r="X2232" i="5" s="1"/>
  <c r="V2233" i="5"/>
  <c r="E2233" i="5" s="1"/>
  <c r="X2233" i="5" s="1"/>
  <c r="V2234" i="5"/>
  <c r="E2234" i="5" s="1"/>
  <c r="X2234" i="5" s="1"/>
  <c r="V2235" i="5"/>
  <c r="E2235" i="5" s="1"/>
  <c r="X2235" i="5" s="1"/>
  <c r="V2236" i="5"/>
  <c r="E2236" i="5" s="1"/>
  <c r="X2236" i="5" s="1"/>
  <c r="V2238" i="5"/>
  <c r="E2238" i="5" s="1"/>
  <c r="X2238" i="5" s="1"/>
  <c r="V2239" i="5"/>
  <c r="V2240" i="5"/>
  <c r="E2240" i="5" s="1"/>
  <c r="X2240" i="5" s="1"/>
  <c r="V2241" i="5"/>
  <c r="E2241" i="5"/>
  <c r="X2241" i="5" s="1"/>
  <c r="V2243" i="5"/>
  <c r="E2243" i="5" s="1"/>
  <c r="X2243" i="5" s="1"/>
  <c r="V2244" i="5"/>
  <c r="E2244" i="5" s="1"/>
  <c r="X2244" i="5" s="1"/>
  <c r="V2246" i="5"/>
  <c r="V2247" i="5"/>
  <c r="E2247" i="5" s="1"/>
  <c r="X2247" i="5" s="1"/>
  <c r="V2248" i="5"/>
  <c r="E2248" i="5" s="1"/>
  <c r="X2248" i="5" s="1"/>
  <c r="V2249" i="5"/>
  <c r="E2249" i="5" s="1"/>
  <c r="X2249" i="5" s="1"/>
  <c r="V2250" i="5"/>
  <c r="E2250" i="5" s="1"/>
  <c r="X2250" i="5" s="1"/>
  <c r="V2251" i="5"/>
  <c r="E2251" i="5" s="1"/>
  <c r="X2251" i="5" s="1"/>
  <c r="V2252" i="5"/>
  <c r="V2254" i="5"/>
  <c r="E2254" i="5" s="1"/>
  <c r="X2254" i="5" s="1"/>
  <c r="V2255" i="5"/>
  <c r="V2256" i="5"/>
  <c r="E2256" i="5" s="1"/>
  <c r="X2256" i="5" s="1"/>
  <c r="V2257" i="5"/>
  <c r="E2257" i="5" s="1"/>
  <c r="X2257" i="5" s="1"/>
  <c r="V2259" i="5"/>
  <c r="V2260" i="5"/>
  <c r="E2260" i="5" s="1"/>
  <c r="X2260" i="5" s="1"/>
  <c r="V2262" i="5"/>
  <c r="E2262" i="5" s="1"/>
  <c r="X2262" i="5" s="1"/>
  <c r="V2263" i="5"/>
  <c r="E2263" i="5" s="1"/>
  <c r="X2263" i="5" s="1"/>
  <c r="V2264" i="5"/>
  <c r="E2264" i="5" s="1"/>
  <c r="X2264" i="5" s="1"/>
  <c r="V2265" i="5"/>
  <c r="E2265" i="5" s="1"/>
  <c r="X2265" i="5" s="1"/>
  <c r="V2267" i="5"/>
  <c r="E2267" i="5" s="1"/>
  <c r="X2267" i="5" s="1"/>
  <c r="V2268" i="5"/>
  <c r="E2268" i="5" s="1"/>
  <c r="X2268" i="5" s="1"/>
  <c r="V2270" i="5"/>
  <c r="E2270" i="5" s="1"/>
  <c r="X2270" i="5" s="1"/>
  <c r="V2271" i="5"/>
  <c r="V2272" i="5"/>
  <c r="E2272" i="5" s="1"/>
  <c r="X2272" i="5" s="1"/>
  <c r="V2273" i="5"/>
  <c r="E2273" i="5"/>
  <c r="X2273" i="5" s="1"/>
  <c r="V2274" i="5"/>
  <c r="E2274" i="5" s="1"/>
  <c r="X2274" i="5" s="1"/>
  <c r="V2275" i="5"/>
  <c r="E2275" i="5" s="1"/>
  <c r="X2275" i="5" s="1"/>
  <c r="V2276" i="5"/>
  <c r="E2276" i="5" s="1"/>
  <c r="X2276" i="5" s="1"/>
  <c r="V2278" i="5"/>
  <c r="E2278" i="5" s="1"/>
  <c r="X2278" i="5" s="1"/>
  <c r="V2279" i="5"/>
  <c r="E2279" i="5" s="1"/>
  <c r="X2279" i="5" s="1"/>
  <c r="V2280" i="5"/>
  <c r="V2281" i="5"/>
  <c r="E2281" i="5" s="1"/>
  <c r="X2281" i="5" s="1"/>
  <c r="V2282" i="5"/>
  <c r="E2282" i="5" s="1"/>
  <c r="X2282" i="5" s="1"/>
  <c r="V2283" i="5"/>
  <c r="E2283" i="5" s="1"/>
  <c r="X2283" i="5" s="1"/>
  <c r="V2284" i="5"/>
  <c r="E2284" i="5" s="1"/>
  <c r="X2284" i="5" s="1"/>
  <c r="V2285" i="5"/>
  <c r="E2285" i="5" s="1"/>
  <c r="X2285" i="5" s="1"/>
  <c r="V2286" i="5"/>
  <c r="E2286" i="5" s="1"/>
  <c r="X2286" i="5" s="1"/>
  <c r="V2287" i="5"/>
  <c r="H2287" i="5" s="1"/>
  <c r="V2288" i="5"/>
  <c r="E2288" i="5" s="1"/>
  <c r="X2288" i="5" s="1"/>
  <c r="V2289" i="5"/>
  <c r="E2289" i="5" s="1"/>
  <c r="X2289" i="5" s="1"/>
  <c r="V2290" i="5"/>
  <c r="E2290" i="5" s="1"/>
  <c r="X2290" i="5" s="1"/>
  <c r="V2291" i="5"/>
  <c r="V2292" i="5"/>
  <c r="E2292" i="5" s="1"/>
  <c r="X2292" i="5" s="1"/>
  <c r="V2293" i="5"/>
  <c r="E2293" i="5" s="1"/>
  <c r="X2293" i="5" s="1"/>
  <c r="V2294" i="5"/>
  <c r="V2295" i="5"/>
  <c r="E2295" i="5" s="1"/>
  <c r="X2295" i="5" s="1"/>
  <c r="V2296" i="5"/>
  <c r="E2296" i="5" s="1"/>
  <c r="X2296" i="5" s="1"/>
  <c r="V2297" i="5"/>
  <c r="E2297" i="5" s="1"/>
  <c r="X2297" i="5" s="1"/>
  <c r="V2298" i="5"/>
  <c r="E2298" i="5" s="1"/>
  <c r="X2298" i="5" s="1"/>
  <c r="V2299" i="5"/>
  <c r="E2299" i="5" s="1"/>
  <c r="X2299" i="5" s="1"/>
  <c r="V2300" i="5"/>
  <c r="E2300" i="5" s="1"/>
  <c r="X2300" i="5" s="1"/>
  <c r="V2301" i="5"/>
  <c r="E2301" i="5" s="1"/>
  <c r="X2301" i="5" s="1"/>
  <c r="V2302" i="5"/>
  <c r="E2302" i="5" s="1"/>
  <c r="X2302" i="5" s="1"/>
  <c r="V2303" i="5"/>
  <c r="V2304" i="5"/>
  <c r="E2304" i="5" s="1"/>
  <c r="X2304" i="5" s="1"/>
  <c r="V2305" i="5"/>
  <c r="E2305" i="5"/>
  <c r="X2305" i="5" s="1"/>
  <c r="V2306" i="5"/>
  <c r="E2306" i="5" s="1"/>
  <c r="X2306" i="5" s="1"/>
  <c r="V2307" i="5"/>
  <c r="E2307" i="5" s="1"/>
  <c r="X2307" i="5" s="1"/>
  <c r="V2308" i="5"/>
  <c r="E2308" i="5" s="1"/>
  <c r="X2308" i="5" s="1"/>
  <c r="V2309" i="5"/>
  <c r="E2309" i="5" s="1"/>
  <c r="X2309" i="5" s="1"/>
  <c r="V2310" i="5"/>
  <c r="E2310" i="5" s="1"/>
  <c r="X2310" i="5" s="1"/>
  <c r="V2311" i="5"/>
  <c r="V2312" i="5"/>
  <c r="E2312" i="5" s="1"/>
  <c r="X2312" i="5" s="1"/>
  <c r="V2313" i="5"/>
  <c r="E2313" i="5" s="1"/>
  <c r="X2313" i="5" s="1"/>
  <c r="V2314" i="5"/>
  <c r="E2314" i="5"/>
  <c r="X2314" i="5" s="1"/>
  <c r="V2315" i="5"/>
  <c r="V2316" i="5"/>
  <c r="E2316" i="5" s="1"/>
  <c r="X2316" i="5" s="1"/>
  <c r="V2318" i="5"/>
  <c r="E2318" i="5" s="1"/>
  <c r="X2318" i="5" s="1"/>
  <c r="V2319" i="5"/>
  <c r="E2319" i="5" s="1"/>
  <c r="X2319" i="5" s="1"/>
  <c r="V2320" i="5"/>
  <c r="V2321" i="5"/>
  <c r="E2321" i="5"/>
  <c r="X2321" i="5" s="1"/>
  <c r="V2322" i="5"/>
  <c r="E2322" i="5" s="1"/>
  <c r="X2322" i="5" s="1"/>
  <c r="V2323" i="5"/>
  <c r="E2323" i="5" s="1"/>
  <c r="X2323" i="5" s="1"/>
  <c r="V2324" i="5"/>
  <c r="E2324" i="5" s="1"/>
  <c r="X2324" i="5" s="1"/>
  <c r="V2326" i="5"/>
  <c r="E2326" i="5"/>
  <c r="X2326" i="5" s="1"/>
  <c r="V2327" i="5"/>
  <c r="I2327" i="5" s="1"/>
  <c r="V2328" i="5"/>
  <c r="E2328" i="5" s="1"/>
  <c r="X2328" i="5" s="1"/>
  <c r="V2329" i="5"/>
  <c r="E2329" i="5" s="1"/>
  <c r="X2329" i="5" s="1"/>
  <c r="V2330" i="5"/>
  <c r="E2330" i="5"/>
  <c r="X2330" i="5" s="1"/>
  <c r="V2331" i="5"/>
  <c r="E2331" i="5" s="1"/>
  <c r="X2331" i="5" s="1"/>
  <c r="V2332" i="5"/>
  <c r="E2332" i="5" s="1"/>
  <c r="X2332" i="5" s="1"/>
  <c r="V2333" i="5"/>
  <c r="E2333" i="5" s="1"/>
  <c r="X2333" i="5" s="1"/>
  <c r="V2334" i="5"/>
  <c r="V2335" i="5"/>
  <c r="V2336" i="5"/>
  <c r="E2336" i="5" s="1"/>
  <c r="X2336" i="5" s="1"/>
  <c r="V2337" i="5"/>
  <c r="E2337" i="5"/>
  <c r="X2337" i="5" s="1"/>
  <c r="V2338" i="5"/>
  <c r="E2338" i="5" s="1"/>
  <c r="X2338" i="5" s="1"/>
  <c r="V2339" i="5"/>
  <c r="E2339" i="5" s="1"/>
  <c r="X2339" i="5" s="1"/>
  <c r="V2340" i="5"/>
  <c r="E2340" i="5" s="1"/>
  <c r="X2340" i="5" s="1"/>
  <c r="V2341" i="5"/>
  <c r="E2341" i="5" s="1"/>
  <c r="X2341" i="5" s="1"/>
  <c r="V2342" i="5"/>
  <c r="E2342" i="5" s="1"/>
  <c r="X2342" i="5" s="1"/>
  <c r="V2343" i="5"/>
  <c r="E2343" i="5" s="1"/>
  <c r="X2343" i="5" s="1"/>
  <c r="V2344" i="5"/>
  <c r="E2344" i="5" s="1"/>
  <c r="X2344" i="5" s="1"/>
  <c r="V2345" i="5"/>
  <c r="E2345" i="5" s="1"/>
  <c r="X2345" i="5" s="1"/>
  <c r="V2346" i="5"/>
  <c r="E2346" i="5"/>
  <c r="X2346" i="5" s="1"/>
  <c r="V2347" i="5"/>
  <c r="E2347" i="5" s="1"/>
  <c r="X2347" i="5" s="1"/>
  <c r="V2348" i="5"/>
  <c r="E2348" i="5" s="1"/>
  <c r="X2348" i="5" s="1"/>
  <c r="V2350" i="5"/>
  <c r="E2350" i="5" s="1"/>
  <c r="X2350" i="5" s="1"/>
  <c r="V2351" i="5"/>
  <c r="V2352" i="5"/>
  <c r="V2353" i="5"/>
  <c r="E2353" i="5"/>
  <c r="X2353" i="5" s="1"/>
  <c r="V2354" i="5"/>
  <c r="E2354" i="5" s="1"/>
  <c r="X2354" i="5" s="1"/>
  <c r="V2355" i="5"/>
  <c r="E2355" i="5" s="1"/>
  <c r="X2355" i="5" s="1"/>
  <c r="V2356" i="5"/>
  <c r="E2356" i="5" s="1"/>
  <c r="X2356" i="5" s="1"/>
  <c r="V2358" i="5"/>
  <c r="E2358" i="5"/>
  <c r="X2358" i="5" s="1"/>
  <c r="V2359" i="5"/>
  <c r="J2359" i="5" s="1"/>
  <c r="V2360" i="5"/>
  <c r="E2360" i="5" s="1"/>
  <c r="X2360" i="5" s="1"/>
  <c r="V2361" i="5"/>
  <c r="E2361" i="5" s="1"/>
  <c r="X2361" i="5" s="1"/>
  <c r="V2362" i="5"/>
  <c r="E2362" i="5"/>
  <c r="X2362" i="5" s="1"/>
  <c r="V2363" i="5"/>
  <c r="E2363" i="5" s="1"/>
  <c r="X2363" i="5" s="1"/>
  <c r="V2364" i="5"/>
  <c r="E2364" i="5" s="1"/>
  <c r="X2364" i="5" s="1"/>
  <c r="V2365" i="5"/>
  <c r="E2365" i="5" s="1"/>
  <c r="X2365" i="5" s="1"/>
  <c r="V2366" i="5"/>
  <c r="G2366" i="5" s="1"/>
  <c r="V2367" i="5"/>
  <c r="V2368" i="5"/>
  <c r="E2368" i="5" s="1"/>
  <c r="X2368" i="5" s="1"/>
  <c r="V2369" i="5"/>
  <c r="E2369" i="5"/>
  <c r="X2369" i="5" s="1"/>
  <c r="V2370" i="5"/>
  <c r="E2370" i="5" s="1"/>
  <c r="X2370" i="5" s="1"/>
  <c r="V2371" i="5"/>
  <c r="V2372" i="5"/>
  <c r="E2372" i="5" s="1"/>
  <c r="X2372" i="5" s="1"/>
  <c r="V2373" i="5"/>
  <c r="E2373" i="5" s="1"/>
  <c r="X2373" i="5" s="1"/>
  <c r="V2374" i="5"/>
  <c r="E2374" i="5" s="1"/>
  <c r="X2374" i="5" s="1"/>
  <c r="V2375" i="5"/>
  <c r="V2376" i="5"/>
  <c r="E2376" i="5" s="1"/>
  <c r="X2376" i="5" s="1"/>
  <c r="V2377" i="5"/>
  <c r="E2377" i="5" s="1"/>
  <c r="X2377" i="5" s="1"/>
  <c r="V2378" i="5"/>
  <c r="E2378" i="5"/>
  <c r="X2378" i="5" s="1"/>
  <c r="V2379" i="5"/>
  <c r="E2379" i="5" s="1"/>
  <c r="X2379" i="5" s="1"/>
  <c r="V2380" i="5"/>
  <c r="E2380" i="5" s="1"/>
  <c r="X2380" i="5" s="1"/>
  <c r="V2382" i="5"/>
  <c r="E2382" i="5" s="1"/>
  <c r="X2382" i="5" s="1"/>
  <c r="V2383" i="5"/>
  <c r="V2384" i="5"/>
  <c r="E2384" i="5" s="1"/>
  <c r="X2384" i="5" s="1"/>
  <c r="V2385" i="5"/>
  <c r="E2385" i="5"/>
  <c r="X2385" i="5" s="1"/>
  <c r="V2386" i="5"/>
  <c r="E2386" i="5" s="1"/>
  <c r="X2386" i="5" s="1"/>
  <c r="V2387" i="5"/>
  <c r="E2387" i="5" s="1"/>
  <c r="X2387" i="5" s="1"/>
  <c r="V2388" i="5"/>
  <c r="E2388" i="5" s="1"/>
  <c r="X2388" i="5" s="1"/>
  <c r="V2390" i="5"/>
  <c r="E2390" i="5"/>
  <c r="X2390" i="5" s="1"/>
  <c r="V2391" i="5"/>
  <c r="V2392" i="5"/>
  <c r="E2392" i="5" s="1"/>
  <c r="X2392" i="5" s="1"/>
  <c r="V2393" i="5"/>
  <c r="E2393" i="5" s="1"/>
  <c r="X2393" i="5" s="1"/>
  <c r="V2394" i="5"/>
  <c r="E2394" i="5"/>
  <c r="X2394" i="5" s="1"/>
  <c r="V2395" i="5"/>
  <c r="E2395" i="5" s="1"/>
  <c r="X2395" i="5" s="1"/>
  <c r="V2396" i="5"/>
  <c r="E2396" i="5" s="1"/>
  <c r="X2396" i="5" s="1"/>
  <c r="V2397" i="5"/>
  <c r="E2397" i="5" s="1"/>
  <c r="X2397" i="5" s="1"/>
  <c r="V2398" i="5"/>
  <c r="E2398" i="5" s="1"/>
  <c r="X2398" i="5" s="1"/>
  <c r="V2399" i="5"/>
  <c r="E2399" i="5" s="1"/>
  <c r="X2399" i="5" s="1"/>
  <c r="V2400" i="5"/>
  <c r="V2401" i="5"/>
  <c r="E2401" i="5"/>
  <c r="X2401" i="5" s="1"/>
  <c r="V2402" i="5"/>
  <c r="E2402" i="5" s="1"/>
  <c r="X2402" i="5" s="1"/>
  <c r="V2403" i="5"/>
  <c r="V2404" i="5"/>
  <c r="E2404" i="5" s="1"/>
  <c r="X2404" i="5" s="1"/>
  <c r="V2405" i="5"/>
  <c r="V2406" i="5"/>
  <c r="E2406" i="5" s="1"/>
  <c r="X2406" i="5" s="1"/>
  <c r="V2407" i="5"/>
  <c r="V2408" i="5"/>
  <c r="E2408" i="5" s="1"/>
  <c r="X2408" i="5" s="1"/>
  <c r="V2409" i="5"/>
  <c r="E2409" i="5" s="1"/>
  <c r="X2409" i="5" s="1"/>
  <c r="V2410" i="5"/>
  <c r="E2410" i="5"/>
  <c r="X2410" i="5" s="1"/>
  <c r="V2411" i="5"/>
  <c r="E2411" i="5" s="1"/>
  <c r="X2411" i="5" s="1"/>
  <c r="V2412" i="5"/>
  <c r="E2412" i="5" s="1"/>
  <c r="X2412" i="5" s="1"/>
  <c r="V2414" i="5"/>
  <c r="E2414" i="5" s="1"/>
  <c r="X2414" i="5" s="1"/>
  <c r="V2415" i="5"/>
  <c r="V2416" i="5"/>
  <c r="E2416" i="5" s="1"/>
  <c r="X2416" i="5" s="1"/>
  <c r="V2417" i="5"/>
  <c r="E2417" i="5"/>
  <c r="X2417" i="5" s="1"/>
  <c r="V2418" i="5"/>
  <c r="E2418" i="5" s="1"/>
  <c r="X2418" i="5" s="1"/>
  <c r="V2419" i="5"/>
  <c r="V2420" i="5"/>
  <c r="E2420" i="5" s="1"/>
  <c r="X2420" i="5" s="1"/>
  <c r="V2422" i="5"/>
  <c r="E2422" i="5"/>
  <c r="X2422" i="5" s="1"/>
  <c r="V2423" i="5"/>
  <c r="V2424" i="5"/>
  <c r="E2424" i="5" s="1"/>
  <c r="X2424" i="5" s="1"/>
  <c r="V2425" i="5"/>
  <c r="E2425" i="5" s="1"/>
  <c r="X2425" i="5" s="1"/>
  <c r="V2426" i="5"/>
  <c r="E2426" i="5"/>
  <c r="X2426" i="5" s="1"/>
  <c r="V2427" i="5"/>
  <c r="V2428" i="5"/>
  <c r="E2428" i="5" s="1"/>
  <c r="X2428" i="5" s="1"/>
  <c r="V2429" i="5"/>
  <c r="E2429" i="5" s="1"/>
  <c r="X2429" i="5" s="1"/>
  <c r="V2430" i="5"/>
  <c r="V2431" i="5"/>
  <c r="E2431" i="5" s="1"/>
  <c r="X2431" i="5" s="1"/>
  <c r="V2432" i="5"/>
  <c r="V2433" i="5"/>
  <c r="E2433" i="5"/>
  <c r="X2433" i="5" s="1"/>
  <c r="V2434" i="5"/>
  <c r="E2434" i="5" s="1"/>
  <c r="X2434" i="5" s="1"/>
  <c r="V2435" i="5"/>
  <c r="V2436" i="5"/>
  <c r="E2436" i="5" s="1"/>
  <c r="X2436" i="5" s="1"/>
  <c r="V2437" i="5"/>
  <c r="E2437" i="5" s="1"/>
  <c r="X2437" i="5" s="1"/>
  <c r="V2438" i="5"/>
  <c r="E2438" i="5" s="1"/>
  <c r="X2438" i="5" s="1"/>
  <c r="V2439" i="5"/>
  <c r="E2439" i="5" s="1"/>
  <c r="X2439" i="5" s="1"/>
  <c r="V2440" i="5"/>
  <c r="E2440" i="5" s="1"/>
  <c r="X2440" i="5" s="1"/>
  <c r="V2441" i="5"/>
  <c r="E2441" i="5" s="1"/>
  <c r="X2441" i="5" s="1"/>
  <c r="V2442" i="5"/>
  <c r="E2442" i="5"/>
  <c r="X2442" i="5" s="1"/>
  <c r="V2443" i="5"/>
  <c r="E2443" i="5" s="1"/>
  <c r="X2443" i="5" s="1"/>
  <c r="V2444" i="5"/>
  <c r="E2444" i="5" s="1"/>
  <c r="X2444" i="5" s="1"/>
  <c r="V2446" i="5"/>
  <c r="E2446" i="5" s="1"/>
  <c r="X2446" i="5" s="1"/>
  <c r="V2447" i="5"/>
  <c r="E2447" i="5" s="1"/>
  <c r="X2447" i="5" s="1"/>
  <c r="V2448" i="5"/>
  <c r="E2448" i="5" s="1"/>
  <c r="X2448" i="5" s="1"/>
  <c r="V2449" i="5"/>
  <c r="E2449" i="5"/>
  <c r="X2449" i="5" s="1"/>
  <c r="V2450" i="5"/>
  <c r="E2450" i="5" s="1"/>
  <c r="X2450" i="5" s="1"/>
  <c r="V2451" i="5"/>
  <c r="V2452" i="5"/>
  <c r="E2452" i="5" s="1"/>
  <c r="X2452" i="5" s="1"/>
  <c r="V2454" i="5"/>
  <c r="E2454" i="5"/>
  <c r="X2454" i="5" s="1"/>
  <c r="V2455" i="5"/>
  <c r="E2455" i="5" s="1"/>
  <c r="X2455" i="5" s="1"/>
  <c r="V2456" i="5"/>
  <c r="E2456" i="5" s="1"/>
  <c r="X2456" i="5" s="1"/>
  <c r="V2457" i="5"/>
  <c r="E2457" i="5" s="1"/>
  <c r="X2457" i="5" s="1"/>
  <c r="V2458" i="5"/>
  <c r="E2458" i="5"/>
  <c r="X2458" i="5" s="1"/>
  <c r="V2459" i="5"/>
  <c r="E2459" i="5" s="1"/>
  <c r="X2459" i="5" s="1"/>
  <c r="V2460" i="5"/>
  <c r="E2460" i="5" s="1"/>
  <c r="X2460" i="5" s="1"/>
  <c r="V2461" i="5"/>
  <c r="E2461" i="5" s="1"/>
  <c r="X2461" i="5" s="1"/>
  <c r="V2462" i="5"/>
  <c r="E2462" i="5" s="1"/>
  <c r="X2462" i="5" s="1"/>
  <c r="V2463" i="5"/>
  <c r="E2463" i="5" s="1"/>
  <c r="X2463" i="5" s="1"/>
  <c r="V2464" i="5"/>
  <c r="E2464" i="5" s="1"/>
  <c r="X2464" i="5" s="1"/>
  <c r="V2465" i="5"/>
  <c r="E2465" i="5"/>
  <c r="X2465" i="5" s="1"/>
  <c r="V2466" i="5"/>
  <c r="E2466" i="5" s="1"/>
  <c r="X2466" i="5" s="1"/>
  <c r="V2467" i="5"/>
  <c r="V2468" i="5"/>
  <c r="E2468" i="5" s="1"/>
  <c r="X2468" i="5" s="1"/>
  <c r="V2469" i="5"/>
  <c r="E2469" i="5" s="1"/>
  <c r="X2469" i="5" s="1"/>
  <c r="V2470" i="5"/>
  <c r="E2470" i="5" s="1"/>
  <c r="X2470" i="5" s="1"/>
  <c r="V2471" i="5"/>
  <c r="V2472" i="5"/>
  <c r="E2472" i="5" s="1"/>
  <c r="X2472" i="5" s="1"/>
  <c r="V2473" i="5"/>
  <c r="E2473" i="5" s="1"/>
  <c r="X2473" i="5" s="1"/>
  <c r="V2474" i="5"/>
  <c r="E2474" i="5"/>
  <c r="X2474" i="5" s="1"/>
  <c r="V2475" i="5"/>
  <c r="V2476" i="5"/>
  <c r="E2476" i="5" s="1"/>
  <c r="X2476" i="5" s="1"/>
  <c r="V2478" i="5"/>
  <c r="E2478" i="5" s="1"/>
  <c r="X2478" i="5" s="1"/>
  <c r="V2479" i="5"/>
  <c r="V2480" i="5"/>
  <c r="E2480" i="5" s="1"/>
  <c r="X2480" i="5" s="1"/>
  <c r="V2481" i="5"/>
  <c r="E2481" i="5"/>
  <c r="X2481" i="5" s="1"/>
  <c r="V2482" i="5"/>
  <c r="E2482" i="5" s="1"/>
  <c r="X2482" i="5" s="1"/>
  <c r="V2483" i="5"/>
  <c r="E2483" i="5" s="1"/>
  <c r="X2483" i="5" s="1"/>
  <c r="V2484" i="5"/>
  <c r="E2484" i="5" s="1"/>
  <c r="X2484" i="5" s="1"/>
  <c r="V2486" i="5"/>
  <c r="E2486" i="5"/>
  <c r="X2486" i="5" s="1"/>
  <c r="V2487" i="5"/>
  <c r="J2487" i="5" s="1"/>
  <c r="V2488" i="5"/>
  <c r="E2488" i="5" s="1"/>
  <c r="X2488" i="5" s="1"/>
  <c r="V2489" i="5"/>
  <c r="E2489" i="5" s="1"/>
  <c r="X2489" i="5" s="1"/>
  <c r="V2490" i="5"/>
  <c r="E2490" i="5"/>
  <c r="X2490" i="5" s="1"/>
  <c r="V2491" i="5"/>
  <c r="V2492" i="5"/>
  <c r="E2492" i="5" s="1"/>
  <c r="X2492" i="5" s="1"/>
  <c r="V2493" i="5"/>
  <c r="E2493" i="5" s="1"/>
  <c r="X2493" i="5" s="1"/>
  <c r="V2494" i="5"/>
  <c r="E2494" i="5" s="1"/>
  <c r="X2494" i="5" s="1"/>
  <c r="V2495" i="5"/>
  <c r="E2495" i="5" s="1"/>
  <c r="X2495" i="5" s="1"/>
  <c r="V2496" i="5"/>
  <c r="E2496" i="5" s="1"/>
  <c r="X2496" i="5" s="1"/>
  <c r="V2497" i="5"/>
  <c r="E2497" i="5"/>
  <c r="X2497" i="5" s="1"/>
  <c r="V2498" i="5"/>
  <c r="E2498" i="5" s="1"/>
  <c r="X2498" i="5" s="1"/>
  <c r="E2499" i="5"/>
  <c r="X2499" i="5" s="1"/>
  <c r="V2504" i="5"/>
  <c r="E2504" i="5"/>
  <c r="X2504" i="5" s="1"/>
  <c r="F39" i="6"/>
  <c r="F98" i="6" s="1"/>
  <c r="H98" i="6" s="1"/>
  <c r="D98" i="6" s="1"/>
  <c r="F28" i="6"/>
  <c r="H28" i="6" s="1"/>
  <c r="F17" i="6"/>
  <c r="C123" i="6"/>
  <c r="C122" i="6"/>
  <c r="C121" i="6"/>
  <c r="C120" i="6"/>
  <c r="G103" i="6"/>
  <c r="G102" i="6"/>
  <c r="G101" i="6"/>
  <c r="G100" i="6"/>
  <c r="G88" i="6"/>
  <c r="G87" i="6"/>
  <c r="G86" i="6"/>
  <c r="G85" i="6"/>
  <c r="G84" i="6"/>
  <c r="F50" i="6"/>
  <c r="F61" i="6" s="1"/>
  <c r="G83" i="6"/>
  <c r="G77" i="6"/>
  <c r="G76" i="6"/>
  <c r="G75" i="6"/>
  <c r="G74" i="6"/>
  <c r="G73" i="6"/>
  <c r="G72" i="6"/>
  <c r="J74" i="6"/>
  <c r="G65" i="6"/>
  <c r="G64" i="6"/>
  <c r="G63" i="6"/>
  <c r="G61" i="6"/>
  <c r="G55" i="6"/>
  <c r="G54" i="6"/>
  <c r="G53" i="6"/>
  <c r="G52" i="6"/>
  <c r="G50" i="6"/>
  <c r="G44" i="6"/>
  <c r="G43" i="6"/>
  <c r="G42" i="6"/>
  <c r="G41" i="6"/>
  <c r="G39" i="6"/>
  <c r="G33" i="6"/>
  <c r="G32" i="6"/>
  <c r="G31" i="6"/>
  <c r="G30" i="6"/>
  <c r="G29" i="6"/>
  <c r="H29" i="6" s="1"/>
  <c r="D29" i="6" s="1"/>
  <c r="G28" i="6"/>
  <c r="G17" i="6"/>
  <c r="H17" i="6" s="1"/>
  <c r="D17" i="6" s="1"/>
  <c r="H7" i="6"/>
  <c r="D7" i="6"/>
  <c r="G9" i="6"/>
  <c r="H9" i="6"/>
  <c r="D9" i="6" s="1"/>
  <c r="C37" i="6"/>
  <c r="C36" i="6"/>
  <c r="C35" i="6"/>
  <c r="C34" i="6"/>
  <c r="I33" i="6"/>
  <c r="J33" i="6"/>
  <c r="I32" i="6"/>
  <c r="J32" i="6"/>
  <c r="I31" i="6"/>
  <c r="J31" i="6"/>
  <c r="I30" i="6"/>
  <c r="J30" i="6"/>
  <c r="I29" i="6"/>
  <c r="J29" i="6"/>
  <c r="B155" i="5"/>
  <c r="T155" i="5" s="1"/>
  <c r="B156" i="5"/>
  <c r="B190" i="5"/>
  <c r="B191" i="5"/>
  <c r="B289" i="5"/>
  <c r="B290" i="5"/>
  <c r="B347" i="5"/>
  <c r="B348" i="5"/>
  <c r="T348" i="5" s="1"/>
  <c r="B394" i="5"/>
  <c r="T394" i="5" s="1"/>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S400" i="5" s="1"/>
  <c r="B401" i="5"/>
  <c r="B402" i="5"/>
  <c r="T402" i="5" s="1"/>
  <c r="B403" i="5"/>
  <c r="T403" i="5" s="1"/>
  <c r="B404" i="5"/>
  <c r="B405" i="5"/>
  <c r="S405" i="5" s="1"/>
  <c r="B406" i="5"/>
  <c r="B407" i="5"/>
  <c r="B408" i="5"/>
  <c r="S408" i="5" s="1"/>
  <c r="B409" i="5"/>
  <c r="B410" i="5"/>
  <c r="B411" i="5"/>
  <c r="T411" i="5" s="1"/>
  <c r="B412" i="5"/>
  <c r="B413" i="5"/>
  <c r="S413" i="5" s="1"/>
  <c r="B414" i="5"/>
  <c r="B415" i="5"/>
  <c r="B416" i="5"/>
  <c r="B417" i="5"/>
  <c r="B418" i="5"/>
  <c r="T418" i="5" s="1"/>
  <c r="B419" i="5"/>
  <c r="B420" i="5"/>
  <c r="B421" i="5"/>
  <c r="B422" i="5"/>
  <c r="B423" i="5"/>
  <c r="B424" i="5"/>
  <c r="B425" i="5"/>
  <c r="B426" i="5"/>
  <c r="T426" i="5" s="1"/>
  <c r="B427" i="5"/>
  <c r="T427" i="5" s="1"/>
  <c r="B428" i="5"/>
  <c r="B429" i="5"/>
  <c r="B430" i="5"/>
  <c r="B431" i="5"/>
  <c r="B432" i="5"/>
  <c r="B433" i="5"/>
  <c r="B434" i="5"/>
  <c r="B435" i="5"/>
  <c r="T435" i="5" s="1"/>
  <c r="B436" i="5"/>
  <c r="B437" i="5"/>
  <c r="B438" i="5"/>
  <c r="B439" i="5"/>
  <c r="B440" i="5"/>
  <c r="S440" i="5" s="1"/>
  <c r="B441" i="5"/>
  <c r="B442" i="5"/>
  <c r="T442" i="5" s="1"/>
  <c r="B443" i="5"/>
  <c r="T443" i="5" s="1"/>
  <c r="B444" i="5"/>
  <c r="B445" i="5"/>
  <c r="B446" i="5"/>
  <c r="B447" i="5"/>
  <c r="B448" i="5"/>
  <c r="B449" i="5"/>
  <c r="B450" i="5"/>
  <c r="T450" i="5" s="1"/>
  <c r="B451" i="5"/>
  <c r="T451" i="5" s="1"/>
  <c r="B452" i="5"/>
  <c r="B453" i="5"/>
  <c r="B454" i="5"/>
  <c r="B455" i="5"/>
  <c r="B456" i="5"/>
  <c r="B457" i="5"/>
  <c r="B458" i="5"/>
  <c r="B459" i="5"/>
  <c r="T459" i="5" s="1"/>
  <c r="B460" i="5"/>
  <c r="B461" i="5"/>
  <c r="B462" i="5"/>
  <c r="B463" i="5"/>
  <c r="B464" i="5"/>
  <c r="B465" i="5"/>
  <c r="B466" i="5"/>
  <c r="T466" i="5" s="1"/>
  <c r="B467" i="5"/>
  <c r="T467" i="5" s="1"/>
  <c r="B468" i="5"/>
  <c r="B469" i="5"/>
  <c r="B470" i="5"/>
  <c r="B471" i="5"/>
  <c r="B472" i="5"/>
  <c r="B473" i="5"/>
  <c r="B474" i="5"/>
  <c r="B475" i="5"/>
  <c r="T475" i="5" s="1"/>
  <c r="B476" i="5"/>
  <c r="B477" i="5"/>
  <c r="S477" i="5" s="1"/>
  <c r="B478" i="5"/>
  <c r="B479" i="5"/>
  <c r="B480" i="5"/>
  <c r="B481" i="5"/>
  <c r="B482" i="5"/>
  <c r="B483" i="5"/>
  <c r="T483" i="5" s="1"/>
  <c r="B484" i="5"/>
  <c r="B485" i="5"/>
  <c r="B486" i="5"/>
  <c r="B487" i="5"/>
  <c r="B488" i="5"/>
  <c r="B489" i="5"/>
  <c r="B490" i="5"/>
  <c r="T490" i="5" s="1"/>
  <c r="B491" i="5"/>
  <c r="T491" i="5" s="1"/>
  <c r="B492" i="5"/>
  <c r="B493" i="5"/>
  <c r="B494" i="5"/>
  <c r="B495" i="5"/>
  <c r="B496" i="5"/>
  <c r="S496" i="5" s="1"/>
  <c r="B497" i="5"/>
  <c r="B498" i="5"/>
  <c r="T498" i="5" s="1"/>
  <c r="B499" i="5"/>
  <c r="T499" i="5" s="1"/>
  <c r="B500" i="5"/>
  <c r="B501" i="5"/>
  <c r="B502" i="5"/>
  <c r="B503" i="5"/>
  <c r="B504" i="5"/>
  <c r="S504" i="5" s="1"/>
  <c r="B505" i="5"/>
  <c r="B506" i="5"/>
  <c r="T506" i="5" s="1"/>
  <c r="B507" i="5"/>
  <c r="T507" i="5" s="1"/>
  <c r="B508" i="5"/>
  <c r="B509" i="5"/>
  <c r="B510" i="5"/>
  <c r="B511" i="5"/>
  <c r="B512" i="5"/>
  <c r="B513" i="5"/>
  <c r="B514" i="5"/>
  <c r="T514" i="5" s="1"/>
  <c r="B515" i="5"/>
  <c r="T515" i="5" s="1"/>
  <c r="B516" i="5"/>
  <c r="B517" i="5"/>
  <c r="B518" i="5"/>
  <c r="B519" i="5"/>
  <c r="B520" i="5"/>
  <c r="S520" i="5" s="1"/>
  <c r="B521" i="5"/>
  <c r="B522" i="5"/>
  <c r="B523" i="5"/>
  <c r="T523" i="5" s="1"/>
  <c r="B524" i="5"/>
  <c r="B525" i="5"/>
  <c r="B526" i="5"/>
  <c r="B527" i="5"/>
  <c r="B528" i="5"/>
  <c r="B529" i="5"/>
  <c r="B530" i="5"/>
  <c r="T530" i="5" s="1"/>
  <c r="B531" i="5"/>
  <c r="T531" i="5" s="1"/>
  <c r="B532" i="5"/>
  <c r="B533" i="5"/>
  <c r="B534" i="5"/>
  <c r="B535" i="5"/>
  <c r="B536" i="5"/>
  <c r="S536" i="5" s="1"/>
  <c r="B537" i="5"/>
  <c r="B538" i="5"/>
  <c r="B539" i="5"/>
  <c r="T539" i="5" s="1"/>
  <c r="B540" i="5"/>
  <c r="B541" i="5"/>
  <c r="B542" i="5"/>
  <c r="B543" i="5"/>
  <c r="B544" i="5"/>
  <c r="S544" i="5" s="1"/>
  <c r="B545" i="5"/>
  <c r="B546" i="5"/>
  <c r="B547" i="5"/>
  <c r="T547" i="5" s="1"/>
  <c r="B548" i="5"/>
  <c r="B549" i="5"/>
  <c r="B550" i="5"/>
  <c r="B551" i="5"/>
  <c r="B552" i="5"/>
  <c r="B553" i="5"/>
  <c r="B554" i="5"/>
  <c r="B555" i="5"/>
  <c r="T555" i="5" s="1"/>
  <c r="B556" i="5"/>
  <c r="B557" i="5"/>
  <c r="B558" i="5"/>
  <c r="B559" i="5"/>
  <c r="B560" i="5"/>
  <c r="B561" i="5"/>
  <c r="B562" i="5"/>
  <c r="T562" i="5" s="1"/>
  <c r="B563" i="5"/>
  <c r="T563" i="5" s="1"/>
  <c r="B564" i="5"/>
  <c r="B565" i="5"/>
  <c r="S565" i="5" s="1"/>
  <c r="B566" i="5"/>
  <c r="B567" i="5"/>
  <c r="B568" i="5"/>
  <c r="S568" i="5" s="1"/>
  <c r="B569" i="5"/>
  <c r="B570" i="5"/>
  <c r="T570" i="5" s="1"/>
  <c r="B571" i="5"/>
  <c r="T571" i="5" s="1"/>
  <c r="B572" i="5"/>
  <c r="B573" i="5"/>
  <c r="B574" i="5"/>
  <c r="B575" i="5"/>
  <c r="B576" i="5"/>
  <c r="B577" i="5"/>
  <c r="B578" i="5"/>
  <c r="T578" i="5" s="1"/>
  <c r="B579" i="5"/>
  <c r="T579" i="5" s="1"/>
  <c r="B580" i="5"/>
  <c r="B581" i="5"/>
  <c r="B582" i="5"/>
  <c r="B583" i="5"/>
  <c r="B584" i="5"/>
  <c r="B585" i="5"/>
  <c r="B586" i="5"/>
  <c r="B587" i="5"/>
  <c r="T587" i="5" s="1"/>
  <c r="B588" i="5"/>
  <c r="B589" i="5"/>
  <c r="S589" i="5" s="1"/>
  <c r="B590" i="5"/>
  <c r="B591" i="5"/>
  <c r="B592" i="5"/>
  <c r="B593" i="5"/>
  <c r="B594" i="5"/>
  <c r="B595" i="5"/>
  <c r="T595" i="5" s="1"/>
  <c r="B596" i="5"/>
  <c r="B597" i="5"/>
  <c r="B598" i="5"/>
  <c r="B599" i="5"/>
  <c r="B600" i="5"/>
  <c r="S600" i="5" s="1"/>
  <c r="B601" i="5"/>
  <c r="B602" i="5"/>
  <c r="B603" i="5"/>
  <c r="T603" i="5" s="1"/>
  <c r="B604" i="5"/>
  <c r="B605" i="5"/>
  <c r="B606" i="5"/>
  <c r="B607" i="5"/>
  <c r="B608" i="5"/>
  <c r="S608" i="5" s="1"/>
  <c r="B609" i="5"/>
  <c r="B610" i="5"/>
  <c r="T610" i="5" s="1"/>
  <c r="B611" i="5"/>
  <c r="T611" i="5" s="1"/>
  <c r="B612" i="5"/>
  <c r="B613" i="5"/>
  <c r="B614" i="5"/>
  <c r="B615" i="5"/>
  <c r="B616" i="5"/>
  <c r="B617" i="5"/>
  <c r="B618" i="5"/>
  <c r="T618" i="5" s="1"/>
  <c r="B619" i="5"/>
  <c r="T619" i="5" s="1"/>
  <c r="B620" i="5"/>
  <c r="B621" i="5"/>
  <c r="S621" i="5" s="1"/>
  <c r="B622" i="5"/>
  <c r="B623" i="5"/>
  <c r="B624" i="5"/>
  <c r="B625" i="5"/>
  <c r="B626" i="5"/>
  <c r="T626" i="5" s="1"/>
  <c r="B627" i="5"/>
  <c r="T627" i="5" s="1"/>
  <c r="B628" i="5"/>
  <c r="B629" i="5"/>
  <c r="S629" i="5" s="1"/>
  <c r="B630" i="5"/>
  <c r="B631" i="5"/>
  <c r="B632" i="5"/>
  <c r="B633" i="5"/>
  <c r="B634" i="5"/>
  <c r="T634" i="5" s="1"/>
  <c r="B635" i="5"/>
  <c r="T635" i="5" s="1"/>
  <c r="B636" i="5"/>
  <c r="B637" i="5"/>
  <c r="B638" i="5"/>
  <c r="B639" i="5"/>
  <c r="B640" i="5"/>
  <c r="S640" i="5" s="1"/>
  <c r="B641" i="5"/>
  <c r="B642" i="5"/>
  <c r="T642" i="5" s="1"/>
  <c r="B643" i="5"/>
  <c r="T643" i="5" s="1"/>
  <c r="B644" i="5"/>
  <c r="B645" i="5"/>
  <c r="B646" i="5"/>
  <c r="B647" i="5"/>
  <c r="B648" i="5"/>
  <c r="B649" i="5"/>
  <c r="B650" i="5"/>
  <c r="B651" i="5"/>
  <c r="T651" i="5" s="1"/>
  <c r="B652" i="5"/>
  <c r="B653" i="5"/>
  <c r="B654" i="5"/>
  <c r="B655" i="5"/>
  <c r="B656" i="5"/>
  <c r="S656" i="5" s="1"/>
  <c r="B657" i="5"/>
  <c r="B658" i="5"/>
  <c r="T658" i="5" s="1"/>
  <c r="B659" i="5"/>
  <c r="T659" i="5" s="1"/>
  <c r="B660" i="5"/>
  <c r="B661" i="5"/>
  <c r="B662" i="5"/>
  <c r="B663" i="5"/>
  <c r="B664" i="5"/>
  <c r="S664" i="5" s="1"/>
  <c r="B665" i="5"/>
  <c r="B666" i="5"/>
  <c r="B667" i="5"/>
  <c r="T667" i="5" s="1"/>
  <c r="B668" i="5"/>
  <c r="B669" i="5"/>
  <c r="B670" i="5"/>
  <c r="B671" i="5"/>
  <c r="B672" i="5"/>
  <c r="B673" i="5"/>
  <c r="B674" i="5"/>
  <c r="B675" i="5"/>
  <c r="T675" i="5" s="1"/>
  <c r="B676" i="5"/>
  <c r="B677" i="5"/>
  <c r="B678" i="5"/>
  <c r="B679" i="5"/>
  <c r="B680" i="5"/>
  <c r="B681" i="5"/>
  <c r="B682" i="5"/>
  <c r="B683" i="5"/>
  <c r="T683" i="5" s="1"/>
  <c r="B684" i="5"/>
  <c r="B685" i="5"/>
  <c r="S685" i="5" s="1"/>
  <c r="B686" i="5"/>
  <c r="B687" i="5"/>
  <c r="B688" i="5"/>
  <c r="B689" i="5"/>
  <c r="B690" i="5"/>
  <c r="T690" i="5" s="1"/>
  <c r="B691" i="5"/>
  <c r="T691" i="5" s="1"/>
  <c r="B692" i="5"/>
  <c r="B693" i="5"/>
  <c r="B694" i="5"/>
  <c r="B695" i="5"/>
  <c r="B696" i="5"/>
  <c r="B697" i="5"/>
  <c r="B698" i="5"/>
  <c r="T698" i="5" s="1"/>
  <c r="B699" i="5"/>
  <c r="T699" i="5" s="1"/>
  <c r="B700" i="5"/>
  <c r="B701" i="5"/>
  <c r="S701" i="5" s="1"/>
  <c r="B702" i="5"/>
  <c r="B703" i="5"/>
  <c r="B704" i="5"/>
  <c r="B705" i="5"/>
  <c r="B706" i="5"/>
  <c r="T706" i="5" s="1"/>
  <c r="B707" i="5"/>
  <c r="T707" i="5" s="1"/>
  <c r="B708" i="5"/>
  <c r="B709" i="5"/>
  <c r="B710" i="5"/>
  <c r="B711" i="5"/>
  <c r="B712" i="5"/>
  <c r="B713" i="5"/>
  <c r="B714" i="5"/>
  <c r="B715" i="5"/>
  <c r="B716" i="5"/>
  <c r="B717" i="5"/>
  <c r="B718" i="5"/>
  <c r="B719" i="5"/>
  <c r="B720" i="5"/>
  <c r="B721" i="5"/>
  <c r="B722" i="5"/>
  <c r="S722" i="5" s="1"/>
  <c r="B723" i="5"/>
  <c r="B724" i="5"/>
  <c r="B725" i="5"/>
  <c r="B726" i="5"/>
  <c r="B727" i="5"/>
  <c r="B728" i="5"/>
  <c r="B729" i="5"/>
  <c r="B730" i="5"/>
  <c r="B731" i="5"/>
  <c r="B732" i="5"/>
  <c r="B733" i="5"/>
  <c r="B734" i="5"/>
  <c r="B735" i="5"/>
  <c r="B736" i="5"/>
  <c r="B737" i="5"/>
  <c r="B738" i="5"/>
  <c r="S738" i="5" s="1"/>
  <c r="B739" i="5"/>
  <c r="B740" i="5"/>
  <c r="B741" i="5"/>
  <c r="B742" i="5"/>
  <c r="B743" i="5"/>
  <c r="B744" i="5"/>
  <c r="B745" i="5"/>
  <c r="B746" i="5"/>
  <c r="S746" i="5" s="1"/>
  <c r="B747" i="5"/>
  <c r="B748" i="5"/>
  <c r="B749" i="5"/>
  <c r="S749" i="5" s="1"/>
  <c r="B750" i="5"/>
  <c r="B751" i="5"/>
  <c r="B752" i="5"/>
  <c r="B753" i="5"/>
  <c r="B754" i="5"/>
  <c r="B755" i="5"/>
  <c r="S755" i="5" s="1"/>
  <c r="B756" i="5"/>
  <c r="B757" i="5"/>
  <c r="S757" i="5" s="1"/>
  <c r="B758" i="5"/>
  <c r="B759" i="5"/>
  <c r="B760" i="5"/>
  <c r="B761" i="5"/>
  <c r="B762" i="5"/>
  <c r="B763" i="5"/>
  <c r="B764" i="5"/>
  <c r="B765" i="5"/>
  <c r="B766" i="5"/>
  <c r="B767" i="5"/>
  <c r="B768" i="5"/>
  <c r="B769" i="5"/>
  <c r="B770" i="5"/>
  <c r="S770" i="5" s="1"/>
  <c r="B771" i="5"/>
  <c r="B772" i="5"/>
  <c r="B773" i="5"/>
  <c r="B774" i="5"/>
  <c r="B775" i="5"/>
  <c r="B776" i="5"/>
  <c r="B777" i="5"/>
  <c r="B778" i="5"/>
  <c r="B779" i="5"/>
  <c r="B780" i="5"/>
  <c r="B781" i="5"/>
  <c r="B782" i="5"/>
  <c r="B783" i="5"/>
  <c r="B784" i="5"/>
  <c r="B785" i="5"/>
  <c r="B786" i="5"/>
  <c r="S786" i="5" s="1"/>
  <c r="B787" i="5"/>
  <c r="B788" i="5"/>
  <c r="B789" i="5"/>
  <c r="S789" i="5" s="1"/>
  <c r="B790" i="5"/>
  <c r="B791" i="5"/>
  <c r="B792" i="5"/>
  <c r="B793" i="5"/>
  <c r="B794" i="5"/>
  <c r="B795" i="5"/>
  <c r="B796" i="5"/>
  <c r="B797" i="5"/>
  <c r="B798" i="5"/>
  <c r="B799" i="5"/>
  <c r="B800" i="5"/>
  <c r="S800" i="5" s="1"/>
  <c r="B801" i="5"/>
  <c r="B802" i="5"/>
  <c r="B803" i="5"/>
  <c r="B804" i="5"/>
  <c r="B805" i="5"/>
  <c r="B806" i="5"/>
  <c r="B807" i="5"/>
  <c r="B808" i="5"/>
  <c r="B809" i="5"/>
  <c r="B810" i="5"/>
  <c r="B811" i="5"/>
  <c r="B812" i="5"/>
  <c r="B813" i="5"/>
  <c r="B814" i="5"/>
  <c r="B815" i="5"/>
  <c r="B816" i="5"/>
  <c r="S816" i="5" s="1"/>
  <c r="B817" i="5"/>
  <c r="B818" i="5"/>
  <c r="S818" i="5" s="1"/>
  <c r="B819" i="5"/>
  <c r="B820" i="5"/>
  <c r="B821" i="5"/>
  <c r="B822" i="5"/>
  <c r="B823" i="5"/>
  <c r="B824" i="5"/>
  <c r="B825" i="5"/>
  <c r="B826" i="5"/>
  <c r="S826" i="5" s="1"/>
  <c r="B827" i="5"/>
  <c r="B828" i="5"/>
  <c r="B829" i="5"/>
  <c r="S829" i="5" s="1"/>
  <c r="B830" i="5"/>
  <c r="B831" i="5"/>
  <c r="B832" i="5"/>
  <c r="B833" i="5"/>
  <c r="B834" i="5"/>
  <c r="B835" i="5"/>
  <c r="B836" i="5"/>
  <c r="B837" i="5"/>
  <c r="B838" i="5"/>
  <c r="B839" i="5"/>
  <c r="B840" i="5"/>
  <c r="B841" i="5"/>
  <c r="B842" i="5"/>
  <c r="B843" i="5"/>
  <c r="S843" i="5" s="1"/>
  <c r="B844" i="5"/>
  <c r="B845" i="5"/>
  <c r="S845" i="5" s="1"/>
  <c r="B846" i="5"/>
  <c r="B847" i="5"/>
  <c r="B848" i="5"/>
  <c r="B849" i="5"/>
  <c r="B850" i="5"/>
  <c r="B851" i="5"/>
  <c r="B852" i="5"/>
  <c r="B853" i="5"/>
  <c r="S853" i="5" s="1"/>
  <c r="B854" i="5"/>
  <c r="B855" i="5"/>
  <c r="B856" i="5"/>
  <c r="B857" i="5"/>
  <c r="B858" i="5"/>
  <c r="B859" i="5"/>
  <c r="B860" i="5"/>
  <c r="B861" i="5"/>
  <c r="B862" i="5"/>
  <c r="B863" i="5"/>
  <c r="B864" i="5"/>
  <c r="S864" i="5" s="1"/>
  <c r="B865" i="5"/>
  <c r="B866" i="5"/>
  <c r="S866" i="5" s="1"/>
  <c r="B867" i="5"/>
  <c r="B868" i="5"/>
  <c r="B869" i="5"/>
  <c r="S869" i="5" s="1"/>
  <c r="B870" i="5"/>
  <c r="B871" i="5"/>
  <c r="B872" i="5"/>
  <c r="B873" i="5"/>
  <c r="B874" i="5"/>
  <c r="B875" i="5"/>
  <c r="B876" i="5"/>
  <c r="B877" i="5"/>
  <c r="S877" i="5" s="1"/>
  <c r="B878" i="5"/>
  <c r="B879" i="5"/>
  <c r="B880" i="5"/>
  <c r="B881" i="5"/>
  <c r="B882" i="5"/>
  <c r="S882" i="5" s="1"/>
  <c r="B883" i="5"/>
  <c r="B884" i="5"/>
  <c r="B885" i="5"/>
  <c r="B886" i="5"/>
  <c r="B887" i="5"/>
  <c r="B888" i="5"/>
  <c r="B889" i="5"/>
  <c r="B890" i="5"/>
  <c r="S890" i="5" s="1"/>
  <c r="B891" i="5"/>
  <c r="B892" i="5"/>
  <c r="B893" i="5"/>
  <c r="B894" i="5"/>
  <c r="B895" i="5"/>
  <c r="B896" i="5"/>
  <c r="S896" i="5" s="1"/>
  <c r="B897" i="5"/>
  <c r="B898" i="5"/>
  <c r="S898" i="5" s="1"/>
  <c r="B899" i="5"/>
  <c r="B900" i="5"/>
  <c r="B901" i="5"/>
  <c r="B902" i="5"/>
  <c r="B903" i="5"/>
  <c r="B904" i="5"/>
  <c r="S904" i="5" s="1"/>
  <c r="B905" i="5"/>
  <c r="B906" i="5"/>
  <c r="B907" i="5"/>
  <c r="B908" i="5"/>
  <c r="B909" i="5"/>
  <c r="S909" i="5" s="1"/>
  <c r="B910" i="5"/>
  <c r="B911" i="5"/>
  <c r="B912" i="5"/>
  <c r="B913" i="5"/>
  <c r="B914" i="5"/>
  <c r="B915" i="5"/>
  <c r="B916" i="5"/>
  <c r="B917" i="5"/>
  <c r="B918" i="5"/>
  <c r="B919" i="5"/>
  <c r="B920" i="5"/>
  <c r="S920" i="5" s="1"/>
  <c r="B921" i="5"/>
  <c r="B922" i="5"/>
  <c r="B923" i="5"/>
  <c r="B924" i="5"/>
  <c r="B925" i="5"/>
  <c r="B926" i="5"/>
  <c r="B927" i="5"/>
  <c r="B928" i="5"/>
  <c r="S928" i="5" s="1"/>
  <c r="B929" i="5"/>
  <c r="B930" i="5"/>
  <c r="B931" i="5"/>
  <c r="B932" i="5"/>
  <c r="B933" i="5"/>
  <c r="B934" i="5"/>
  <c r="B935" i="5"/>
  <c r="B936" i="5"/>
  <c r="S936" i="5" s="1"/>
  <c r="B937" i="5"/>
  <c r="B938" i="5"/>
  <c r="S938" i="5" s="1"/>
  <c r="B939" i="5"/>
  <c r="B940" i="5"/>
  <c r="B941" i="5"/>
  <c r="S941" i="5" s="1"/>
  <c r="B942" i="5"/>
  <c r="B943" i="5"/>
  <c r="B944" i="5"/>
  <c r="B945" i="5"/>
  <c r="B946" i="5"/>
  <c r="B947" i="5"/>
  <c r="B948" i="5"/>
  <c r="B949" i="5"/>
  <c r="S949" i="5" s="1"/>
  <c r="B950" i="5"/>
  <c r="B951" i="5"/>
  <c r="B952" i="5"/>
  <c r="B953" i="5"/>
  <c r="B954" i="5"/>
  <c r="B955" i="5"/>
  <c r="B956" i="5"/>
  <c r="B957" i="5"/>
  <c r="B958" i="5"/>
  <c r="B959" i="5"/>
  <c r="B960" i="5"/>
  <c r="S960" i="5" s="1"/>
  <c r="B961" i="5"/>
  <c r="B962" i="5"/>
  <c r="B963" i="5"/>
  <c r="B964" i="5"/>
  <c r="B965" i="5"/>
  <c r="B966" i="5"/>
  <c r="B967" i="5"/>
  <c r="B968" i="5"/>
  <c r="S968" i="5" s="1"/>
  <c r="B969" i="5"/>
  <c r="B970" i="5"/>
  <c r="B971" i="5"/>
  <c r="B972" i="5"/>
  <c r="B973" i="5"/>
  <c r="S973" i="5" s="1"/>
  <c r="B974" i="5"/>
  <c r="B975" i="5"/>
  <c r="B976" i="5"/>
  <c r="B977" i="5"/>
  <c r="B978" i="5"/>
  <c r="B979" i="5"/>
  <c r="B980" i="5"/>
  <c r="B981" i="5"/>
  <c r="S981" i="5" s="1"/>
  <c r="B982" i="5"/>
  <c r="B983" i="5"/>
  <c r="B984" i="5"/>
  <c r="B985" i="5"/>
  <c r="B986" i="5"/>
  <c r="S986" i="5" s="1"/>
  <c r="B987" i="5"/>
  <c r="B988" i="5"/>
  <c r="B989" i="5"/>
  <c r="S989" i="5" s="1"/>
  <c r="B990" i="5"/>
  <c r="B991" i="5"/>
  <c r="B992" i="5"/>
  <c r="S992" i="5" s="1"/>
  <c r="B993" i="5"/>
  <c r="B994" i="5"/>
  <c r="S994" i="5" s="1"/>
  <c r="B995" i="5"/>
  <c r="B996" i="5"/>
  <c r="B997" i="5"/>
  <c r="B998" i="5"/>
  <c r="B999" i="5"/>
  <c r="B1000" i="5"/>
  <c r="S1000" i="5" s="1"/>
  <c r="B1001" i="5"/>
  <c r="B1002" i="5"/>
  <c r="B1003" i="5"/>
  <c r="B1004" i="5"/>
  <c r="B1005" i="5"/>
  <c r="B1006" i="5"/>
  <c r="B1007" i="5"/>
  <c r="B1008" i="5"/>
  <c r="B1009" i="5"/>
  <c r="B1010" i="5"/>
  <c r="S1010" i="5" s="1"/>
  <c r="B1011" i="5"/>
  <c r="B1012" i="5"/>
  <c r="B1013" i="5"/>
  <c r="B1014" i="5"/>
  <c r="B1015" i="5"/>
  <c r="B1016" i="5"/>
  <c r="B1017" i="5"/>
  <c r="B1018" i="5"/>
  <c r="S1018" i="5" s="1"/>
  <c r="B1019" i="5"/>
  <c r="B1020" i="5"/>
  <c r="B1021" i="5"/>
  <c r="B1022" i="5"/>
  <c r="B1023" i="5"/>
  <c r="B1024" i="5"/>
  <c r="B1025" i="5"/>
  <c r="B1026" i="5"/>
  <c r="B1027" i="5"/>
  <c r="B1028" i="5"/>
  <c r="B1029" i="5"/>
  <c r="B1030" i="5"/>
  <c r="B1031" i="5"/>
  <c r="B1032" i="5"/>
  <c r="S1032" i="5" s="1"/>
  <c r="B1033" i="5"/>
  <c r="B1034" i="5"/>
  <c r="S1034" i="5" s="1"/>
  <c r="B1035" i="5"/>
  <c r="B1036" i="5"/>
  <c r="B1037" i="5"/>
  <c r="B1038" i="5"/>
  <c r="B1039" i="5"/>
  <c r="B1040" i="5"/>
  <c r="B1041" i="5"/>
  <c r="B1042" i="5"/>
  <c r="B1043" i="5"/>
  <c r="B1044" i="5"/>
  <c r="B1045" i="5"/>
  <c r="S1045" i="5" s="1"/>
  <c r="B1046" i="5"/>
  <c r="B1047" i="5"/>
  <c r="B1048" i="5"/>
  <c r="B1049" i="5"/>
  <c r="B1050" i="5"/>
  <c r="B1051" i="5"/>
  <c r="B1052" i="5"/>
  <c r="B1053" i="5"/>
  <c r="B1054" i="5"/>
  <c r="B1055" i="5"/>
  <c r="B1056" i="5"/>
  <c r="B1057" i="5"/>
  <c r="B1058" i="5"/>
  <c r="S1058" i="5" s="1"/>
  <c r="B1059" i="5"/>
  <c r="B1060" i="5"/>
  <c r="B1061" i="5"/>
  <c r="S1061" i="5" s="1"/>
  <c r="B1062" i="5"/>
  <c r="B1063" i="5"/>
  <c r="B1064" i="5"/>
  <c r="B1065" i="5"/>
  <c r="B1066" i="5"/>
  <c r="B1067" i="5"/>
  <c r="B1068" i="5"/>
  <c r="B1069" i="5"/>
  <c r="S1069" i="5" s="1"/>
  <c r="B1070" i="5"/>
  <c r="B1071" i="5"/>
  <c r="B1072" i="5"/>
  <c r="B1073" i="5"/>
  <c r="B1074" i="5"/>
  <c r="S1074" i="5" s="1"/>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S1106" i="5" s="1"/>
  <c r="B1107" i="5"/>
  <c r="B1108" i="5"/>
  <c r="B1109" i="5"/>
  <c r="S1109" i="5" s="1"/>
  <c r="B1110" i="5"/>
  <c r="B1111" i="5"/>
  <c r="B1112" i="5"/>
  <c r="S1112" i="5" s="1"/>
  <c r="B1113" i="5"/>
  <c r="B1114" i="5"/>
  <c r="B1115" i="5"/>
  <c r="B1116" i="5"/>
  <c r="B1117" i="5"/>
  <c r="B1118" i="5"/>
  <c r="B1119" i="5"/>
  <c r="B1120" i="5"/>
  <c r="B1121" i="5"/>
  <c r="B1122" i="5"/>
  <c r="B1123" i="5"/>
  <c r="B1124" i="5"/>
  <c r="B1125" i="5"/>
  <c r="S1125" i="5" s="1"/>
  <c r="B1126" i="5"/>
  <c r="B1127" i="5"/>
  <c r="B1128" i="5"/>
  <c r="B1129" i="5"/>
  <c r="B1130" i="5"/>
  <c r="B1131" i="5"/>
  <c r="B1132" i="5"/>
  <c r="B1133" i="5"/>
  <c r="B1134" i="5"/>
  <c r="B1135" i="5"/>
  <c r="B1136" i="5"/>
  <c r="S1136" i="5" s="1"/>
  <c r="B1137" i="5"/>
  <c r="B1138" i="5"/>
  <c r="B1139" i="5"/>
  <c r="B1140" i="5"/>
  <c r="B1141" i="5"/>
  <c r="S1141" i="5" s="1"/>
  <c r="B1142" i="5"/>
  <c r="B1143" i="5"/>
  <c r="B1144" i="5"/>
  <c r="B1145" i="5"/>
  <c r="B1146" i="5"/>
  <c r="S1146" i="5" s="1"/>
  <c r="B1147" i="5"/>
  <c r="B1148" i="5"/>
  <c r="B1149" i="5"/>
  <c r="B1150" i="5"/>
  <c r="B1151" i="5"/>
  <c r="B1152" i="5"/>
  <c r="B1153" i="5"/>
  <c r="B1154" i="5"/>
  <c r="S1154" i="5" s="1"/>
  <c r="B1155" i="5"/>
  <c r="B1156" i="5"/>
  <c r="B1157" i="5"/>
  <c r="B1158" i="5"/>
  <c r="B1159" i="5"/>
  <c r="B1160" i="5"/>
  <c r="S1160" i="5" s="1"/>
  <c r="B1161" i="5"/>
  <c r="B1162" i="5"/>
  <c r="B1163" i="5"/>
  <c r="B1164" i="5"/>
  <c r="B1165" i="5"/>
  <c r="B1166" i="5"/>
  <c r="B1167" i="5"/>
  <c r="B1168" i="5"/>
  <c r="B1169" i="5"/>
  <c r="B1170" i="5"/>
  <c r="B1171" i="5"/>
  <c r="B1172" i="5"/>
  <c r="B1173" i="5"/>
  <c r="B1174" i="5"/>
  <c r="B1175" i="5"/>
  <c r="B1176" i="5"/>
  <c r="B1177" i="5"/>
  <c r="B1178" i="5"/>
  <c r="S1178" i="5" s="1"/>
  <c r="B1179" i="5"/>
  <c r="B1180" i="5"/>
  <c r="B1181" i="5"/>
  <c r="S1181" i="5" s="1"/>
  <c r="B1182" i="5"/>
  <c r="B1183" i="5"/>
  <c r="B1184" i="5"/>
  <c r="B1185" i="5"/>
  <c r="B1186" i="5"/>
  <c r="S1186" i="5" s="1"/>
  <c r="B1187" i="5"/>
  <c r="B1188" i="5"/>
  <c r="B1189" i="5"/>
  <c r="B1190" i="5"/>
  <c r="B1191" i="5"/>
  <c r="B1192" i="5"/>
  <c r="B1193" i="5"/>
  <c r="B1194" i="5"/>
  <c r="B1195" i="5"/>
  <c r="B1196" i="5"/>
  <c r="B1197" i="5"/>
  <c r="S1197" i="5" s="1"/>
  <c r="B1198" i="5"/>
  <c r="B1199" i="5"/>
  <c r="B1200" i="5"/>
  <c r="B1201" i="5"/>
  <c r="B1202" i="5"/>
  <c r="B1203" i="5"/>
  <c r="B1204" i="5"/>
  <c r="B1205" i="5"/>
  <c r="B1206" i="5"/>
  <c r="B1207" i="5"/>
  <c r="B1208" i="5"/>
  <c r="B1209" i="5"/>
  <c r="B1210" i="5"/>
  <c r="B1211" i="5"/>
  <c r="B1212" i="5"/>
  <c r="B1213" i="5"/>
  <c r="B1214" i="5"/>
  <c r="B1215" i="5"/>
  <c r="B1216" i="5"/>
  <c r="S1216" i="5" s="1"/>
  <c r="B1217" i="5"/>
  <c r="B1218" i="5"/>
  <c r="S1218" i="5" s="1"/>
  <c r="B1219" i="5"/>
  <c r="B1220" i="5"/>
  <c r="B1221" i="5"/>
  <c r="B1222" i="5"/>
  <c r="B1223" i="5"/>
  <c r="B1224" i="5"/>
  <c r="B1225" i="5"/>
  <c r="B1226" i="5"/>
  <c r="S1226" i="5" s="1"/>
  <c r="B1227" i="5"/>
  <c r="B1228" i="5"/>
  <c r="B1229" i="5"/>
  <c r="S1229" i="5" s="1"/>
  <c r="B1230" i="5"/>
  <c r="B1231" i="5"/>
  <c r="B1232" i="5"/>
  <c r="B1233" i="5"/>
  <c r="B1234" i="5"/>
  <c r="B1235" i="5"/>
  <c r="B1236" i="5"/>
  <c r="B1237" i="5"/>
  <c r="S1237" i="5" s="1"/>
  <c r="B1238" i="5"/>
  <c r="B1239" i="5"/>
  <c r="B1240" i="5"/>
  <c r="B1241" i="5"/>
  <c r="B1242" i="5"/>
  <c r="S1242" i="5" s="1"/>
  <c r="B1243" i="5"/>
  <c r="B1244" i="5"/>
  <c r="B1245" i="5"/>
  <c r="B1246" i="5"/>
  <c r="B1247" i="5"/>
  <c r="B1248" i="5"/>
  <c r="B1249" i="5"/>
  <c r="B1250" i="5"/>
  <c r="S1250" i="5" s="1"/>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S1274" i="5" s="1"/>
  <c r="B1275" i="5"/>
  <c r="B1276" i="5"/>
  <c r="B1277" i="5"/>
  <c r="B1278" i="5"/>
  <c r="B1279" i="5"/>
  <c r="B1280" i="5"/>
  <c r="B1281" i="5"/>
  <c r="B1282" i="5"/>
  <c r="B1283" i="5"/>
  <c r="B1284" i="5"/>
  <c r="B1285" i="5"/>
  <c r="B1286" i="5"/>
  <c r="B1287" i="5"/>
  <c r="B1288" i="5"/>
  <c r="B1289" i="5"/>
  <c r="B1290" i="5"/>
  <c r="S1290" i="5" s="1"/>
  <c r="B1291" i="5"/>
  <c r="B1292" i="5"/>
  <c r="B1293" i="5"/>
  <c r="B1294" i="5"/>
  <c r="B1295" i="5"/>
  <c r="B1296" i="5"/>
  <c r="B1297" i="5"/>
  <c r="B1298" i="5"/>
  <c r="S1298" i="5" s="1"/>
  <c r="B1299" i="5"/>
  <c r="B1300" i="5"/>
  <c r="B1301" i="5"/>
  <c r="B1302" i="5"/>
  <c r="B1303" i="5"/>
  <c r="B1304" i="5"/>
  <c r="B1305" i="5"/>
  <c r="B1306" i="5"/>
  <c r="B1307" i="5"/>
  <c r="B1308" i="5"/>
  <c r="B1309" i="5"/>
  <c r="B1310" i="5"/>
  <c r="B1311" i="5"/>
  <c r="B1312" i="5"/>
  <c r="S1312" i="5" s="1"/>
  <c r="B1313" i="5"/>
  <c r="B1314" i="5"/>
  <c r="B1315" i="5"/>
  <c r="B1316" i="5"/>
  <c r="B1317" i="5"/>
  <c r="B1318" i="5"/>
  <c r="B1319" i="5"/>
  <c r="B1320" i="5"/>
  <c r="B1321" i="5"/>
  <c r="B1322" i="5"/>
  <c r="B1323" i="5"/>
  <c r="B1324" i="5"/>
  <c r="B1325" i="5"/>
  <c r="B1326" i="5"/>
  <c r="B1327" i="5"/>
  <c r="B1328" i="5"/>
  <c r="B1329" i="5"/>
  <c r="B1330" i="5"/>
  <c r="B1331" i="5"/>
  <c r="B1332" i="5"/>
  <c r="B1333" i="5"/>
  <c r="S1333" i="5" s="1"/>
  <c r="B1334" i="5"/>
  <c r="B1335" i="5"/>
  <c r="B1336" i="5"/>
  <c r="B1337" i="5"/>
  <c r="B1338" i="5"/>
  <c r="S1338" i="5" s="1"/>
  <c r="B1339" i="5"/>
  <c r="B1340" i="5"/>
  <c r="B1341" i="5"/>
  <c r="S1341" i="5" s="1"/>
  <c r="B1342" i="5"/>
  <c r="B1343" i="5"/>
  <c r="B1344" i="5"/>
  <c r="B1345" i="5"/>
  <c r="B1346" i="5"/>
  <c r="S1346" i="5" s="1"/>
  <c r="B1347" i="5"/>
  <c r="B1348" i="5"/>
  <c r="B1349" i="5"/>
  <c r="B1350" i="5"/>
  <c r="B1351" i="5"/>
  <c r="B1352" i="5"/>
  <c r="S1352" i="5" s="1"/>
  <c r="B1353" i="5"/>
  <c r="B1354" i="5"/>
  <c r="B1355" i="5"/>
  <c r="B1356" i="5"/>
  <c r="B1357" i="5"/>
  <c r="B1358" i="5"/>
  <c r="B1359" i="5"/>
  <c r="B1360" i="5"/>
  <c r="S1360" i="5" s="1"/>
  <c r="B1361" i="5"/>
  <c r="B1362" i="5"/>
  <c r="B1363" i="5"/>
  <c r="B1364" i="5"/>
  <c r="B1365" i="5"/>
  <c r="S1365" i="5" s="1"/>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S1397" i="5" s="1"/>
  <c r="B1398" i="5"/>
  <c r="B1399" i="5"/>
  <c r="B1400" i="5"/>
  <c r="B1401" i="5"/>
  <c r="B1402" i="5"/>
  <c r="B1403" i="5"/>
  <c r="B1404" i="5"/>
  <c r="B1405" i="5"/>
  <c r="S1405" i="5" s="1"/>
  <c r="B1406" i="5"/>
  <c r="B1407" i="5"/>
  <c r="B1408" i="5"/>
  <c r="S1408" i="5" s="1"/>
  <c r="B1409" i="5"/>
  <c r="B1410" i="5"/>
  <c r="S1410" i="5" s="1"/>
  <c r="B1411" i="5"/>
  <c r="B1412" i="5"/>
  <c r="B1413" i="5"/>
  <c r="B1414" i="5"/>
  <c r="B1415" i="5"/>
  <c r="B1416" i="5"/>
  <c r="B1417" i="5"/>
  <c r="B1418" i="5"/>
  <c r="B1419" i="5"/>
  <c r="B1420" i="5"/>
  <c r="B1421" i="5"/>
  <c r="B1422" i="5"/>
  <c r="B1423" i="5"/>
  <c r="B1424" i="5"/>
  <c r="B1425" i="5"/>
  <c r="B1426" i="5"/>
  <c r="S1426" i="5" s="1"/>
  <c r="B1427" i="5"/>
  <c r="B1428" i="5"/>
  <c r="B1429" i="5"/>
  <c r="B1430" i="5"/>
  <c r="B1431" i="5"/>
  <c r="B1432" i="5"/>
  <c r="B1433" i="5"/>
  <c r="B1434" i="5"/>
  <c r="B1435" i="5"/>
  <c r="B1436" i="5"/>
  <c r="B1437" i="5"/>
  <c r="S1437" i="5" s="1"/>
  <c r="B1438" i="5"/>
  <c r="B1439" i="5"/>
  <c r="B1440" i="5"/>
  <c r="B1441" i="5"/>
  <c r="B1442" i="5"/>
  <c r="S1442" i="5" s="1"/>
  <c r="B1443" i="5"/>
  <c r="B1444" i="5"/>
  <c r="B1445" i="5"/>
  <c r="S1445" i="5" s="1"/>
  <c r="B1446" i="5"/>
  <c r="B1447" i="5"/>
  <c r="B1448" i="5"/>
  <c r="B1449" i="5"/>
  <c r="B1450" i="5"/>
  <c r="S1450" i="5" s="1"/>
  <c r="B1451" i="5"/>
  <c r="S1451" i="5" s="1"/>
  <c r="B1452" i="5"/>
  <c r="B1453" i="5"/>
  <c r="B1454" i="5"/>
  <c r="B1455" i="5"/>
  <c r="B1456" i="5"/>
  <c r="B1457" i="5"/>
  <c r="B1458" i="5"/>
  <c r="B1459" i="5"/>
  <c r="B1460" i="5"/>
  <c r="B1461" i="5"/>
  <c r="B1462" i="5"/>
  <c r="B1463" i="5"/>
  <c r="B1464" i="5"/>
  <c r="S1464" i="5" s="1"/>
  <c r="B1465" i="5"/>
  <c r="B1466" i="5"/>
  <c r="B1467" i="5"/>
  <c r="B1468" i="5"/>
  <c r="B1469" i="5"/>
  <c r="S1469" i="5" s="1"/>
  <c r="B1470" i="5"/>
  <c r="B1471" i="5"/>
  <c r="B1472" i="5"/>
  <c r="B1473" i="5"/>
  <c r="B1474" i="5"/>
  <c r="B1475" i="5"/>
  <c r="B1476" i="5"/>
  <c r="B1477" i="5"/>
  <c r="B1478" i="5"/>
  <c r="B1479" i="5"/>
  <c r="B1480" i="5"/>
  <c r="B1481" i="5"/>
  <c r="B1482" i="5"/>
  <c r="B1483" i="5"/>
  <c r="B1484" i="5"/>
  <c r="B1485" i="5"/>
  <c r="B1486" i="5"/>
  <c r="B1487" i="5"/>
  <c r="B1488" i="5"/>
  <c r="S1488" i="5" s="1"/>
  <c r="B1489" i="5"/>
  <c r="B1490" i="5"/>
  <c r="B1491" i="5"/>
  <c r="B1492" i="5"/>
  <c r="B1493" i="5"/>
  <c r="B1494" i="5"/>
  <c r="B1495" i="5"/>
  <c r="B1496" i="5"/>
  <c r="S1496" i="5" s="1"/>
  <c r="B1497" i="5"/>
  <c r="B1498" i="5"/>
  <c r="B1499" i="5"/>
  <c r="B1500" i="5"/>
  <c r="B1501" i="5"/>
  <c r="S1501" i="5" s="1"/>
  <c r="B1502" i="5"/>
  <c r="B1503" i="5"/>
  <c r="B1504" i="5"/>
  <c r="B1505" i="5"/>
  <c r="B1506" i="5"/>
  <c r="B1507" i="5"/>
  <c r="B1508" i="5"/>
  <c r="B1509" i="5"/>
  <c r="B1510" i="5"/>
  <c r="B1511" i="5"/>
  <c r="B1512" i="5"/>
  <c r="S1512" i="5" s="1"/>
  <c r="B1513" i="5"/>
  <c r="B1514" i="5"/>
  <c r="B1515" i="5"/>
  <c r="S1515" i="5" s="1"/>
  <c r="B1516" i="5"/>
  <c r="B1517" i="5"/>
  <c r="S1517" i="5" s="1"/>
  <c r="B1518" i="5"/>
  <c r="B1519" i="5"/>
  <c r="B1520" i="5"/>
  <c r="B1521" i="5"/>
  <c r="B1522" i="5"/>
  <c r="S1522" i="5" s="1"/>
  <c r="B1523" i="5"/>
  <c r="B1524" i="5"/>
  <c r="B1525" i="5"/>
  <c r="S1525" i="5" s="1"/>
  <c r="B1526" i="5"/>
  <c r="B1527" i="5"/>
  <c r="B1528" i="5"/>
  <c r="S1528" i="5" s="1"/>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S1557" i="5" s="1"/>
  <c r="B1558" i="5"/>
  <c r="B1559" i="5"/>
  <c r="B1560" i="5"/>
  <c r="S1560" i="5" s="1"/>
  <c r="B1561" i="5"/>
  <c r="B1562" i="5"/>
  <c r="B1563" i="5"/>
  <c r="B1564" i="5"/>
  <c r="B1565" i="5"/>
  <c r="S1565" i="5" s="1"/>
  <c r="B1566" i="5"/>
  <c r="B1567" i="5"/>
  <c r="B1568" i="5"/>
  <c r="B1569" i="5"/>
  <c r="B1570" i="5"/>
  <c r="B1571" i="5"/>
  <c r="B1572" i="5"/>
  <c r="B1573" i="5"/>
  <c r="B1574" i="5"/>
  <c r="B1575" i="5"/>
  <c r="B1576" i="5"/>
  <c r="S1576" i="5" s="1"/>
  <c r="B1577" i="5"/>
  <c r="B1578" i="5"/>
  <c r="S1578" i="5" s="1"/>
  <c r="B1579" i="5"/>
  <c r="B1580" i="5"/>
  <c r="B1581" i="5"/>
  <c r="B1582" i="5"/>
  <c r="B1583" i="5"/>
  <c r="B1584" i="5"/>
  <c r="B1585" i="5"/>
  <c r="B1586" i="5"/>
  <c r="S1586" i="5" s="1"/>
  <c r="B1587" i="5"/>
  <c r="B1588" i="5"/>
  <c r="B1589" i="5"/>
  <c r="B1590" i="5"/>
  <c r="B1591" i="5"/>
  <c r="B1592" i="5"/>
  <c r="S1592" i="5" s="1"/>
  <c r="B1593" i="5"/>
  <c r="B1594" i="5"/>
  <c r="B1595" i="5"/>
  <c r="B1596" i="5"/>
  <c r="B1597" i="5"/>
  <c r="B1598" i="5"/>
  <c r="B1599" i="5"/>
  <c r="B1600" i="5"/>
  <c r="B1601" i="5"/>
  <c r="B1602" i="5"/>
  <c r="B1603" i="5"/>
  <c r="B1604" i="5"/>
  <c r="B1605" i="5"/>
  <c r="S1605" i="5" s="1"/>
  <c r="B1606" i="5"/>
  <c r="B1607" i="5"/>
  <c r="B1608" i="5"/>
  <c r="S1608" i="5" s="1"/>
  <c r="B1609" i="5"/>
  <c r="B1610" i="5"/>
  <c r="B1611" i="5"/>
  <c r="B1612" i="5"/>
  <c r="B1613" i="5"/>
  <c r="S1613" i="5" s="1"/>
  <c r="B1614" i="5"/>
  <c r="B1615" i="5"/>
  <c r="B1616" i="5"/>
  <c r="S1616" i="5" s="1"/>
  <c r="B1617" i="5"/>
  <c r="B1618" i="5"/>
  <c r="S1618" i="5" s="1"/>
  <c r="B1619" i="5"/>
  <c r="B1620" i="5"/>
  <c r="B1621" i="5"/>
  <c r="S1621" i="5" s="1"/>
  <c r="B1622" i="5"/>
  <c r="B1623" i="5"/>
  <c r="B1624" i="5"/>
  <c r="B1625" i="5"/>
  <c r="B1626" i="5"/>
  <c r="B1627" i="5"/>
  <c r="B1628" i="5"/>
  <c r="B1629" i="5"/>
  <c r="B1630" i="5"/>
  <c r="B1631" i="5"/>
  <c r="B1632" i="5"/>
  <c r="S1632" i="5" s="1"/>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S1658" i="5" s="1"/>
  <c r="B1659" i="5"/>
  <c r="B1660" i="5"/>
  <c r="B1661" i="5"/>
  <c r="S1661" i="5" s="1"/>
  <c r="B1662" i="5"/>
  <c r="B1663" i="5"/>
  <c r="B1664" i="5"/>
  <c r="S1664" i="5" s="1"/>
  <c r="B1665" i="5"/>
  <c r="B1666" i="5"/>
  <c r="B1667" i="5"/>
  <c r="B1668" i="5"/>
  <c r="B1669" i="5"/>
  <c r="B1670" i="5"/>
  <c r="B1671" i="5"/>
  <c r="B1672" i="5"/>
  <c r="B1673" i="5"/>
  <c r="B1674" i="5"/>
  <c r="S1674" i="5" s="1"/>
  <c r="B1675" i="5"/>
  <c r="B1676" i="5"/>
  <c r="B1677" i="5"/>
  <c r="S1677" i="5" s="1"/>
  <c r="B1678" i="5"/>
  <c r="B1679" i="5"/>
  <c r="B1680" i="5"/>
  <c r="B1681" i="5"/>
  <c r="B1682" i="5"/>
  <c r="B1683" i="5"/>
  <c r="B1684" i="5"/>
  <c r="B1685" i="5"/>
  <c r="B1686" i="5"/>
  <c r="B1687" i="5"/>
  <c r="B1688" i="5"/>
  <c r="B1689" i="5"/>
  <c r="B1690" i="5"/>
  <c r="S1690" i="5" s="1"/>
  <c r="B1691" i="5"/>
  <c r="B1692" i="5"/>
  <c r="B1693" i="5"/>
  <c r="B1694" i="5"/>
  <c r="B1695" i="5"/>
  <c r="B1696" i="5"/>
  <c r="B1697" i="5"/>
  <c r="B1698" i="5"/>
  <c r="S1698" i="5" s="1"/>
  <c r="B1699" i="5"/>
  <c r="B1700" i="5"/>
  <c r="B1701" i="5"/>
  <c r="S1701" i="5" s="1"/>
  <c r="B1702" i="5"/>
  <c r="B1703" i="5"/>
  <c r="B1704" i="5"/>
  <c r="B1705" i="5"/>
  <c r="B1706" i="5"/>
  <c r="B1707" i="5"/>
  <c r="B1708" i="5"/>
  <c r="B1709" i="5"/>
  <c r="B1710" i="5"/>
  <c r="B1711" i="5"/>
  <c r="B1712" i="5"/>
  <c r="B1713" i="5"/>
  <c r="B1714" i="5"/>
  <c r="B1715" i="5"/>
  <c r="B1716" i="5"/>
  <c r="B1717" i="5"/>
  <c r="S1717" i="5" s="1"/>
  <c r="B1718" i="5"/>
  <c r="B1719" i="5"/>
  <c r="B1720" i="5"/>
  <c r="B1721" i="5"/>
  <c r="B1722" i="5"/>
  <c r="B1723" i="5"/>
  <c r="B1724" i="5"/>
  <c r="B1725" i="5"/>
  <c r="B1726" i="5"/>
  <c r="B1727" i="5"/>
  <c r="B1728" i="5"/>
  <c r="S1728" i="5" s="1"/>
  <c r="B1729" i="5"/>
  <c r="B1730" i="5"/>
  <c r="B1731" i="5"/>
  <c r="B1732" i="5"/>
  <c r="B1733" i="5"/>
  <c r="S1733" i="5" s="1"/>
  <c r="B1734" i="5"/>
  <c r="B1735" i="5"/>
  <c r="B1736" i="5"/>
  <c r="S1736" i="5" s="1"/>
  <c r="B1737" i="5"/>
  <c r="B1738" i="5"/>
  <c r="S1738" i="5" s="1"/>
  <c r="B1739" i="5"/>
  <c r="B1740" i="5"/>
  <c r="B1741" i="5"/>
  <c r="B1742" i="5"/>
  <c r="B1743" i="5"/>
  <c r="B1744" i="5"/>
  <c r="B1745" i="5"/>
  <c r="B1746" i="5"/>
  <c r="B1747" i="5"/>
  <c r="B1748" i="5"/>
  <c r="B1749" i="5"/>
  <c r="S1749" i="5" s="1"/>
  <c r="B1750" i="5"/>
  <c r="B1751" i="5"/>
  <c r="B1752" i="5"/>
  <c r="B1753" i="5"/>
  <c r="B1754" i="5"/>
  <c r="S1754" i="5" s="1"/>
  <c r="B1755" i="5"/>
  <c r="B1756" i="5"/>
  <c r="B1757" i="5"/>
  <c r="B1758" i="5"/>
  <c r="B1759" i="5"/>
  <c r="B1760" i="5"/>
  <c r="S1760" i="5" s="1"/>
  <c r="B1761" i="5"/>
  <c r="B1762" i="5"/>
  <c r="B1763" i="5"/>
  <c r="B1764" i="5"/>
  <c r="B1765" i="5"/>
  <c r="B1766" i="5"/>
  <c r="B1767" i="5"/>
  <c r="B1768" i="5"/>
  <c r="B1769" i="5"/>
  <c r="B1770" i="5"/>
  <c r="B1771" i="5"/>
  <c r="B1772" i="5"/>
  <c r="B1773" i="5"/>
  <c r="S1773" i="5" s="1"/>
  <c r="B1774" i="5"/>
  <c r="B1775" i="5"/>
  <c r="B1776" i="5"/>
  <c r="B1777" i="5"/>
  <c r="B1778" i="5"/>
  <c r="S1778" i="5" s="1"/>
  <c r="B1779" i="5"/>
  <c r="B1780" i="5"/>
  <c r="B1781" i="5"/>
  <c r="B1782" i="5"/>
  <c r="B1783" i="5"/>
  <c r="B1784" i="5"/>
  <c r="B1785" i="5"/>
  <c r="B1786" i="5"/>
  <c r="B1787" i="5"/>
  <c r="S1787" i="5" s="1"/>
  <c r="B1788" i="5"/>
  <c r="B1789" i="5"/>
  <c r="B1790" i="5"/>
  <c r="B1791" i="5"/>
  <c r="B1792" i="5"/>
  <c r="B1793" i="5"/>
  <c r="B1794" i="5"/>
  <c r="B1795" i="5"/>
  <c r="B1796" i="5"/>
  <c r="B1797" i="5"/>
  <c r="B1798" i="5"/>
  <c r="B1799" i="5"/>
  <c r="B1800" i="5"/>
  <c r="B1801" i="5"/>
  <c r="B1802" i="5"/>
  <c r="S1802" i="5" s="1"/>
  <c r="B1803" i="5"/>
  <c r="B1804" i="5"/>
  <c r="B1805" i="5"/>
  <c r="B1806" i="5"/>
  <c r="B1807" i="5"/>
  <c r="B1808" i="5"/>
  <c r="S1808" i="5" s="1"/>
  <c r="B1809" i="5"/>
  <c r="B1810" i="5"/>
  <c r="B1811" i="5"/>
  <c r="B1812" i="5"/>
  <c r="B1813" i="5"/>
  <c r="S1813" i="5" s="1"/>
  <c r="B1814" i="5"/>
  <c r="B1815" i="5"/>
  <c r="B1816" i="5"/>
  <c r="S1816" i="5" s="1"/>
  <c r="B1817" i="5"/>
  <c r="B1818" i="5"/>
  <c r="S1818" i="5" s="1"/>
  <c r="B1819" i="5"/>
  <c r="B1820" i="5"/>
  <c r="B1821" i="5"/>
  <c r="B1822" i="5"/>
  <c r="B1823" i="5"/>
  <c r="B1824" i="5"/>
  <c r="S1824" i="5" s="1"/>
  <c r="B1825" i="5"/>
  <c r="B1826" i="5"/>
  <c r="B1827" i="5"/>
  <c r="B1828" i="5"/>
  <c r="B1829" i="5"/>
  <c r="S1829" i="5" s="1"/>
  <c r="B1830" i="5"/>
  <c r="B1831" i="5"/>
  <c r="B1832" i="5"/>
  <c r="B1833" i="5"/>
  <c r="B1834" i="5"/>
  <c r="B1835" i="5"/>
  <c r="B1836" i="5"/>
  <c r="B1837" i="5"/>
  <c r="B1838" i="5"/>
  <c r="B1839" i="5"/>
  <c r="B1840" i="5"/>
  <c r="S1840" i="5" s="1"/>
  <c r="B1841" i="5"/>
  <c r="B1842" i="5"/>
  <c r="S1842" i="5" s="1"/>
  <c r="B1843" i="5"/>
  <c r="B1844" i="5"/>
  <c r="B1845" i="5"/>
  <c r="B1846" i="5"/>
  <c r="B1847" i="5"/>
  <c r="B1848" i="5"/>
  <c r="B1849" i="5"/>
  <c r="B1850" i="5"/>
  <c r="B1851" i="5"/>
  <c r="B1852" i="5"/>
  <c r="B1853" i="5"/>
  <c r="B1854" i="5"/>
  <c r="B1855" i="5"/>
  <c r="B1856" i="5"/>
  <c r="B1857" i="5"/>
  <c r="B1858" i="5"/>
  <c r="S1858" i="5" s="1"/>
  <c r="B1859" i="5"/>
  <c r="B1860" i="5"/>
  <c r="B1861" i="5"/>
  <c r="B1862" i="5"/>
  <c r="B1863" i="5"/>
  <c r="B1864" i="5"/>
  <c r="S1864" i="5" s="1"/>
  <c r="B1865" i="5"/>
  <c r="B1866" i="5"/>
  <c r="B1867" i="5"/>
  <c r="B1868" i="5"/>
  <c r="B1869" i="5"/>
  <c r="S1869" i="5" s="1"/>
  <c r="B1870" i="5"/>
  <c r="B1871" i="5"/>
  <c r="B1872" i="5"/>
  <c r="B1873" i="5"/>
  <c r="B1874" i="5"/>
  <c r="B1875" i="5"/>
  <c r="B1876" i="5"/>
  <c r="B1877" i="5"/>
  <c r="S1877" i="5" s="1"/>
  <c r="B1878" i="5"/>
  <c r="B1879" i="5"/>
  <c r="B1880" i="5"/>
  <c r="B1881" i="5"/>
  <c r="B1882" i="5"/>
  <c r="B1883" i="5"/>
  <c r="B1884" i="5"/>
  <c r="B1885" i="5"/>
  <c r="B1886" i="5"/>
  <c r="B1887" i="5"/>
  <c r="B1888" i="5"/>
  <c r="B1889" i="5"/>
  <c r="B1890" i="5"/>
  <c r="B1891" i="5"/>
  <c r="B1892" i="5"/>
  <c r="B1893" i="5"/>
  <c r="S1893" i="5" s="1"/>
  <c r="B1894" i="5"/>
  <c r="B1895" i="5"/>
  <c r="B1896" i="5"/>
  <c r="S1896" i="5" s="1"/>
  <c r="B1897" i="5"/>
  <c r="B1898" i="5"/>
  <c r="S1898" i="5" s="1"/>
  <c r="B1899" i="5"/>
  <c r="B1900" i="5"/>
  <c r="B1901" i="5"/>
  <c r="S1901" i="5" s="1"/>
  <c r="B1902" i="5"/>
  <c r="B1903" i="5"/>
  <c r="B1904" i="5"/>
  <c r="B1905" i="5"/>
  <c r="B1906" i="5"/>
  <c r="S1906" i="5" s="1"/>
  <c r="B1907" i="5"/>
  <c r="B1908" i="5"/>
  <c r="B1909" i="5"/>
  <c r="B1910" i="5"/>
  <c r="B1911" i="5"/>
  <c r="B1912" i="5"/>
  <c r="S1912" i="5" s="1"/>
  <c r="B1913" i="5"/>
  <c r="B1914" i="5"/>
  <c r="B1915" i="5"/>
  <c r="B1916" i="5"/>
  <c r="B1917" i="5"/>
  <c r="B1918" i="5"/>
  <c r="B1919" i="5"/>
  <c r="B1920" i="5"/>
  <c r="S1920" i="5" s="1"/>
  <c r="B1921" i="5"/>
  <c r="B1922" i="5"/>
  <c r="S1922" i="5" s="1"/>
  <c r="B1923" i="5"/>
  <c r="B1924" i="5"/>
  <c r="B1925" i="5"/>
  <c r="B1926" i="5"/>
  <c r="B1927" i="5"/>
  <c r="B1928" i="5"/>
  <c r="B1929" i="5"/>
  <c r="B1930" i="5"/>
  <c r="B1931" i="5"/>
  <c r="B1932" i="5"/>
  <c r="B1933" i="5"/>
  <c r="B1934" i="5"/>
  <c r="B1935" i="5"/>
  <c r="B1936" i="5"/>
  <c r="B1937" i="5"/>
  <c r="B1938" i="5"/>
  <c r="B1939" i="5"/>
  <c r="B1940" i="5"/>
  <c r="B1941" i="5"/>
  <c r="S1941" i="5" s="1"/>
  <c r="B1942" i="5"/>
  <c r="B1943" i="5"/>
  <c r="B1944" i="5"/>
  <c r="B1945" i="5"/>
  <c r="B1946" i="5"/>
  <c r="S1946" i="5" s="1"/>
  <c r="B1947" i="5"/>
  <c r="B1948" i="5"/>
  <c r="B1949" i="5"/>
  <c r="B1950" i="5"/>
  <c r="B1951" i="5"/>
  <c r="B1952" i="5"/>
  <c r="S1952" i="5" s="1"/>
  <c r="B1953" i="5"/>
  <c r="B1954" i="5"/>
  <c r="B1955" i="5"/>
  <c r="B1956" i="5"/>
  <c r="B1957" i="5"/>
  <c r="B1958" i="5"/>
  <c r="B1959" i="5"/>
  <c r="B1960" i="5"/>
  <c r="B1961" i="5"/>
  <c r="B1962" i="5"/>
  <c r="B1963" i="5"/>
  <c r="B1964" i="5"/>
  <c r="B1965" i="5"/>
  <c r="B1966" i="5"/>
  <c r="B1967" i="5"/>
  <c r="B1968" i="5"/>
  <c r="B1969" i="5"/>
  <c r="B1970" i="5"/>
  <c r="B1971" i="5"/>
  <c r="B1972" i="5"/>
  <c r="B1973" i="5"/>
  <c r="S1973" i="5" s="1"/>
  <c r="B1974" i="5"/>
  <c r="B1975" i="5"/>
  <c r="B1976" i="5"/>
  <c r="B1977" i="5"/>
  <c r="B1978" i="5"/>
  <c r="S1978" i="5" s="1"/>
  <c r="B1979" i="5"/>
  <c r="B1980" i="5"/>
  <c r="B1981" i="5"/>
  <c r="B1982" i="5"/>
  <c r="B1983" i="5"/>
  <c r="B1984" i="5"/>
  <c r="S1984" i="5" s="1"/>
  <c r="B1985" i="5"/>
  <c r="B1986" i="5"/>
  <c r="B1987" i="5"/>
  <c r="B1988" i="5"/>
  <c r="B1989" i="5"/>
  <c r="B1990" i="5"/>
  <c r="B1991" i="5"/>
  <c r="B1992" i="5"/>
  <c r="B1993" i="5"/>
  <c r="B1994" i="5"/>
  <c r="B1995" i="5"/>
  <c r="B1996" i="5"/>
  <c r="B1997" i="5"/>
  <c r="S1997" i="5" s="1"/>
  <c r="B1998" i="5"/>
  <c r="B1999" i="5"/>
  <c r="B2000" i="5"/>
  <c r="B2001" i="5"/>
  <c r="B2002" i="5"/>
  <c r="S2002" i="5" s="1"/>
  <c r="B2003" i="5"/>
  <c r="B2004" i="5"/>
  <c r="B2005" i="5"/>
  <c r="B2006" i="5"/>
  <c r="B2007" i="5"/>
  <c r="B2008" i="5"/>
  <c r="B2009" i="5"/>
  <c r="B2010" i="5"/>
  <c r="S2010" i="5" s="1"/>
  <c r="B2011" i="5"/>
  <c r="B2012" i="5"/>
  <c r="B2013" i="5"/>
  <c r="S2013" i="5" s="1"/>
  <c r="B2014" i="5"/>
  <c r="B2015" i="5"/>
  <c r="B2016" i="5"/>
  <c r="B2017" i="5"/>
  <c r="B2018" i="5"/>
  <c r="B2019" i="5"/>
  <c r="B2020" i="5"/>
  <c r="B2021" i="5"/>
  <c r="B2022" i="5"/>
  <c r="B2023" i="5"/>
  <c r="B2024" i="5"/>
  <c r="B2025" i="5"/>
  <c r="B2026" i="5"/>
  <c r="S2026" i="5" s="1"/>
  <c r="B2027" i="5"/>
  <c r="B2028" i="5"/>
  <c r="B2029" i="5"/>
  <c r="B2030" i="5"/>
  <c r="B2031" i="5"/>
  <c r="B2032" i="5"/>
  <c r="B2033" i="5"/>
  <c r="B2034" i="5"/>
  <c r="B2035" i="5"/>
  <c r="B2036" i="5"/>
  <c r="B2037" i="5"/>
  <c r="B2038" i="5"/>
  <c r="B2039" i="5"/>
  <c r="B2040" i="5"/>
  <c r="B2041" i="5"/>
  <c r="B2042" i="5"/>
  <c r="S2042" i="5" s="1"/>
  <c r="B2043" i="5"/>
  <c r="B2044" i="5"/>
  <c r="B2045" i="5"/>
  <c r="B2046" i="5"/>
  <c r="B2047" i="5"/>
  <c r="B2048" i="5"/>
  <c r="S2048" i="5" s="1"/>
  <c r="B2049" i="5"/>
  <c r="B2050" i="5"/>
  <c r="S2050" i="5" s="1"/>
  <c r="B2051" i="5"/>
  <c r="B2052" i="5"/>
  <c r="B2053" i="5"/>
  <c r="B2054" i="5"/>
  <c r="B2055" i="5"/>
  <c r="B2056" i="5"/>
  <c r="B2057" i="5"/>
  <c r="B2058" i="5"/>
  <c r="B2059" i="5"/>
  <c r="B2060" i="5"/>
  <c r="B2061" i="5"/>
  <c r="B2062" i="5"/>
  <c r="B2063" i="5"/>
  <c r="B2064" i="5"/>
  <c r="B2065" i="5"/>
  <c r="B2066" i="5"/>
  <c r="S2066" i="5" s="1"/>
  <c r="B2067" i="5"/>
  <c r="B2068" i="5"/>
  <c r="B2069" i="5"/>
  <c r="B2070" i="5"/>
  <c r="B2071" i="5"/>
  <c r="B2072" i="5"/>
  <c r="B2073" i="5"/>
  <c r="B2074" i="5"/>
  <c r="B2075" i="5"/>
  <c r="B2076" i="5"/>
  <c r="B2077" i="5"/>
  <c r="B2078" i="5"/>
  <c r="B2079" i="5"/>
  <c r="B2080" i="5"/>
  <c r="B2081" i="5"/>
  <c r="B2082" i="5"/>
  <c r="B2083" i="5"/>
  <c r="B2084" i="5"/>
  <c r="B2085" i="5"/>
  <c r="S2085" i="5" s="1"/>
  <c r="B2086" i="5"/>
  <c r="B2087" i="5"/>
  <c r="B2088" i="5"/>
  <c r="B2089" i="5"/>
  <c r="B2090" i="5"/>
  <c r="S2090" i="5" s="1"/>
  <c r="B2091" i="5"/>
  <c r="B2092" i="5"/>
  <c r="B2093" i="5"/>
  <c r="B2094" i="5"/>
  <c r="B2095" i="5"/>
  <c r="B2096" i="5"/>
  <c r="B2097" i="5"/>
  <c r="B2098" i="5"/>
  <c r="B2099" i="5"/>
  <c r="B2100" i="5"/>
  <c r="B2101" i="5"/>
  <c r="S2101" i="5" s="1"/>
  <c r="B2102" i="5"/>
  <c r="B2103" i="5"/>
  <c r="B2104" i="5"/>
  <c r="B2105" i="5"/>
  <c r="B2106" i="5"/>
  <c r="S2106" i="5" s="1"/>
  <c r="B2107" i="5"/>
  <c r="B2108" i="5"/>
  <c r="B2109" i="5"/>
  <c r="B2110" i="5"/>
  <c r="B2111" i="5"/>
  <c r="B2112" i="5"/>
  <c r="B2113" i="5"/>
  <c r="B2114" i="5"/>
  <c r="S2114" i="5" s="1"/>
  <c r="B2115" i="5"/>
  <c r="B2116" i="5"/>
  <c r="B2117" i="5"/>
  <c r="B2118" i="5"/>
  <c r="B2119" i="5"/>
  <c r="B2120" i="5"/>
  <c r="B2121" i="5"/>
  <c r="B2122" i="5"/>
  <c r="B2123" i="5"/>
  <c r="B2124" i="5"/>
  <c r="B2125" i="5"/>
  <c r="S2125" i="5" s="1"/>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S2162" i="5" s="1"/>
  <c r="B2163" i="5"/>
  <c r="B2164" i="5"/>
  <c r="B2165" i="5"/>
  <c r="S2165" i="5" s="1"/>
  <c r="B2166" i="5"/>
  <c r="B2167" i="5"/>
  <c r="B2168" i="5"/>
  <c r="B2169" i="5"/>
  <c r="B2170" i="5"/>
  <c r="B2171" i="5"/>
  <c r="B2172" i="5"/>
  <c r="B2173" i="5"/>
  <c r="B2174" i="5"/>
  <c r="B2175" i="5"/>
  <c r="B2176" i="5"/>
  <c r="B2177" i="5"/>
  <c r="B2178" i="5"/>
  <c r="B2179" i="5"/>
  <c r="B2180" i="5"/>
  <c r="B2181" i="5"/>
  <c r="B2182" i="5"/>
  <c r="B2183" i="5"/>
  <c r="B2184" i="5"/>
  <c r="S2184" i="5" s="1"/>
  <c r="B2185" i="5"/>
  <c r="B2186" i="5"/>
  <c r="B2187" i="5"/>
  <c r="B2188" i="5"/>
  <c r="B2189" i="5"/>
  <c r="S2189" i="5" s="1"/>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s="1"/>
  <c r="B2217" i="5"/>
  <c r="B2218" i="5"/>
  <c r="B2219" i="5"/>
  <c r="B2220" i="5"/>
  <c r="B2221" i="5"/>
  <c r="B2222" i="5"/>
  <c r="B2223" i="5"/>
  <c r="B2224" i="5"/>
  <c r="S2224" i="5" s="1"/>
  <c r="B2225" i="5"/>
  <c r="B2226" i="5"/>
  <c r="B2227" i="5"/>
  <c r="B2228" i="5"/>
  <c r="B2229" i="5"/>
  <c r="S2229" i="5" s="1"/>
  <c r="B2230" i="5"/>
  <c r="B2231" i="5"/>
  <c r="B2232" i="5"/>
  <c r="B2233" i="5"/>
  <c r="B2234" i="5"/>
  <c r="S2234" i="5" s="1"/>
  <c r="B2235" i="5"/>
  <c r="B2236" i="5"/>
  <c r="B2237" i="5"/>
  <c r="B2238" i="5"/>
  <c r="B2239" i="5"/>
  <c r="B2240" i="5"/>
  <c r="S2240" i="5" s="1"/>
  <c r="B2241" i="5"/>
  <c r="B2242" i="5"/>
  <c r="S2242" i="5" s="1"/>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S2277" i="5" s="1"/>
  <c r="B2278" i="5"/>
  <c r="B2279" i="5"/>
  <c r="B2280" i="5"/>
  <c r="B2281" i="5"/>
  <c r="B2282" i="5"/>
  <c r="B2283" i="5"/>
  <c r="B2284" i="5"/>
  <c r="B2285" i="5"/>
  <c r="S2285" i="5" s="1"/>
  <c r="B2286" i="5"/>
  <c r="B2287" i="5"/>
  <c r="B2288" i="5"/>
  <c r="S2288" i="5" s="1"/>
  <c r="B2289" i="5"/>
  <c r="B2290" i="5"/>
  <c r="B2291" i="5"/>
  <c r="S2291" i="5" s="1"/>
  <c r="B2292" i="5"/>
  <c r="B2293" i="5"/>
  <c r="S2293" i="5" s="1"/>
  <c r="B2294" i="5"/>
  <c r="B2295" i="5"/>
  <c r="B2296" i="5"/>
  <c r="B2297" i="5"/>
  <c r="B2298" i="5"/>
  <c r="B2299" i="5"/>
  <c r="B2300" i="5"/>
  <c r="B2301" i="5"/>
  <c r="B2302" i="5"/>
  <c r="B2303" i="5"/>
  <c r="B2304" i="5"/>
  <c r="S2304" i="5" s="1"/>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S2330" i="5" s="1"/>
  <c r="B2331" i="5"/>
  <c r="B2332" i="5"/>
  <c r="B2333" i="5"/>
  <c r="S2333" i="5" s="1"/>
  <c r="B2334" i="5"/>
  <c r="B2335" i="5"/>
  <c r="B2336" i="5"/>
  <c r="B2337" i="5"/>
  <c r="B2338" i="5"/>
  <c r="S2338" i="5" s="1"/>
  <c r="B2339" i="5"/>
  <c r="B2340" i="5"/>
  <c r="B2341" i="5"/>
  <c r="S2341" i="5" s="1"/>
  <c r="B2342" i="5"/>
  <c r="B2343" i="5"/>
  <c r="B2344" i="5"/>
  <c r="B2345" i="5"/>
  <c r="B2346" i="5"/>
  <c r="S2346" i="5" s="1"/>
  <c r="B2347" i="5"/>
  <c r="B2348" i="5"/>
  <c r="B2349" i="5"/>
  <c r="S2349" i="5" s="1"/>
  <c r="B2350" i="5"/>
  <c r="B2351" i="5"/>
  <c r="B2352" i="5"/>
  <c r="S2352" i="5" s="1"/>
  <c r="B2353" i="5"/>
  <c r="B2354" i="5"/>
  <c r="S2354" i="5" s="1"/>
  <c r="B2355" i="5"/>
  <c r="B2356" i="5"/>
  <c r="B2357" i="5"/>
  <c r="S2357" i="5" s="1"/>
  <c r="B2358" i="5"/>
  <c r="B2359" i="5"/>
  <c r="B2360" i="5"/>
  <c r="B2361" i="5"/>
  <c r="B2362" i="5"/>
  <c r="S2362" i="5" s="1"/>
  <c r="B2363" i="5"/>
  <c r="B2364" i="5"/>
  <c r="B2365" i="5"/>
  <c r="S2365" i="5" s="1"/>
  <c r="B2366" i="5"/>
  <c r="B2367" i="5"/>
  <c r="B2368" i="5"/>
  <c r="B2369" i="5"/>
  <c r="B2370" i="5"/>
  <c r="B2371" i="5"/>
  <c r="B2372" i="5"/>
  <c r="B2373" i="5"/>
  <c r="S2373" i="5" s="1"/>
  <c r="B2374" i="5"/>
  <c r="B2375" i="5"/>
  <c r="B2376" i="5"/>
  <c r="B2377" i="5"/>
  <c r="B2378" i="5"/>
  <c r="B2379" i="5"/>
  <c r="B2380" i="5"/>
  <c r="B2381" i="5"/>
  <c r="S2381" i="5" s="1"/>
  <c r="B2382" i="5"/>
  <c r="B2383" i="5"/>
  <c r="B2384" i="5"/>
  <c r="S2384" i="5" s="1"/>
  <c r="B2385" i="5"/>
  <c r="B2386" i="5"/>
  <c r="B2387" i="5"/>
  <c r="B2388" i="5"/>
  <c r="B2389" i="5"/>
  <c r="S2389" i="5" s="1"/>
  <c r="B2390" i="5"/>
  <c r="B2391" i="5"/>
  <c r="B2392" i="5"/>
  <c r="B2393" i="5"/>
  <c r="B2394" i="5"/>
  <c r="B2395" i="5"/>
  <c r="B2396" i="5"/>
  <c r="B2397" i="5"/>
  <c r="B2398" i="5"/>
  <c r="B2399" i="5"/>
  <c r="B2400" i="5"/>
  <c r="B2401" i="5"/>
  <c r="B2402" i="5"/>
  <c r="S2402" i="5" s="1"/>
  <c r="B2403" i="5"/>
  <c r="B2404" i="5"/>
  <c r="B2405" i="5"/>
  <c r="B2406" i="5"/>
  <c r="B2407" i="5"/>
  <c r="B2408" i="5"/>
  <c r="B2409" i="5"/>
  <c r="B2410" i="5"/>
  <c r="B2411" i="5"/>
  <c r="B2412" i="5"/>
  <c r="B2413" i="5"/>
  <c r="S2413" i="5" s="1"/>
  <c r="B2414" i="5"/>
  <c r="B2415" i="5"/>
  <c r="B2416" i="5"/>
  <c r="B2417" i="5"/>
  <c r="B2418" i="5"/>
  <c r="B2419" i="5"/>
  <c r="B2420" i="5"/>
  <c r="B2421" i="5"/>
  <c r="B2422" i="5"/>
  <c r="B2423" i="5"/>
  <c r="B2424" i="5"/>
  <c r="B2425" i="5"/>
  <c r="B2426" i="5"/>
  <c r="B2427" i="5"/>
  <c r="B2428" i="5"/>
  <c r="B2429" i="5"/>
  <c r="B2430" i="5"/>
  <c r="B2431" i="5"/>
  <c r="B2432" i="5"/>
  <c r="S2432" i="5" s="1"/>
  <c r="B2433" i="5"/>
  <c r="B2434" i="5"/>
  <c r="S2434" i="5" s="1"/>
  <c r="B2435" i="5"/>
  <c r="B2436" i="5"/>
  <c r="B2437" i="5"/>
  <c r="B2438" i="5"/>
  <c r="B2439" i="5"/>
  <c r="B2440" i="5"/>
  <c r="S2440" i="5" s="1"/>
  <c r="B2441" i="5"/>
  <c r="B2442" i="5"/>
  <c r="B2443" i="5"/>
  <c r="B2444" i="5"/>
  <c r="B2445" i="5"/>
  <c r="B2446" i="5"/>
  <c r="B2447" i="5"/>
  <c r="B2448" i="5"/>
  <c r="B2449" i="5"/>
  <c r="B2450" i="5"/>
  <c r="B2451" i="5"/>
  <c r="B2452" i="5"/>
  <c r="B2453" i="5"/>
  <c r="S2453" i="5" s="1"/>
  <c r="B2454" i="5"/>
  <c r="B2455" i="5"/>
  <c r="B2456" i="5"/>
  <c r="B2457" i="5"/>
  <c r="B2458" i="5"/>
  <c r="B2459" i="5"/>
  <c r="B2460" i="5"/>
  <c r="B2461" i="5"/>
  <c r="B2462" i="5"/>
  <c r="B2463" i="5"/>
  <c r="B2464" i="5"/>
  <c r="B2465" i="5"/>
  <c r="B2466" i="5"/>
  <c r="B2467" i="5"/>
  <c r="B2468" i="5"/>
  <c r="B2469" i="5"/>
  <c r="S2469" i="5" s="1"/>
  <c r="B2470" i="5"/>
  <c r="B2471" i="5"/>
  <c r="B2472" i="5"/>
  <c r="B2473" i="5"/>
  <c r="B2474" i="5"/>
  <c r="B2475" i="5"/>
  <c r="B2476" i="5"/>
  <c r="B2477" i="5"/>
  <c r="S2477" i="5" s="1"/>
  <c r="B2478" i="5"/>
  <c r="B2479" i="5"/>
  <c r="B2480" i="5"/>
  <c r="B2481" i="5"/>
  <c r="B2482" i="5"/>
  <c r="S2482" i="5" s="1"/>
  <c r="B2483" i="5"/>
  <c r="B2484" i="5"/>
  <c r="B2485" i="5"/>
  <c r="S2485" i="5" s="1"/>
  <c r="B2486" i="5"/>
  <c r="B2487" i="5"/>
  <c r="B2488" i="5"/>
  <c r="B2489" i="5"/>
  <c r="B2490" i="5"/>
  <c r="S2490" i="5" s="1"/>
  <c r="B2491" i="5"/>
  <c r="B2492" i="5"/>
  <c r="B2493" i="5"/>
  <c r="S2493" i="5" s="1"/>
  <c r="B2494" i="5"/>
  <c r="B2495" i="5"/>
  <c r="B2496" i="5"/>
  <c r="B2497" i="5"/>
  <c r="B2498" i="5"/>
  <c r="S2498" i="5" s="1"/>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1" i="6"/>
  <c r="G20" i="6"/>
  <c r="G19" i="6"/>
  <c r="G18" i="6"/>
  <c r="J119" i="6"/>
  <c r="I119" i="6"/>
  <c r="J118" i="6"/>
  <c r="I118" i="6"/>
  <c r="J117" i="6"/>
  <c r="I117" i="6"/>
  <c r="J116" i="6"/>
  <c r="I116" i="6"/>
  <c r="J112" i="6"/>
  <c r="I112" i="6"/>
  <c r="C112" i="6" s="1"/>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J115" i="5"/>
  <c r="S115" i="5"/>
  <c r="T115" i="5"/>
  <c r="J116" i="5"/>
  <c r="S116" i="5"/>
  <c r="T116" i="5"/>
  <c r="J117" i="5"/>
  <c r="S117" i="5"/>
  <c r="T117" i="5"/>
  <c r="J118" i="5"/>
  <c r="S118" i="5"/>
  <c r="T118" i="5"/>
  <c r="S119" i="5"/>
  <c r="T119" i="5"/>
  <c r="J120" i="5"/>
  <c r="S120" i="5"/>
  <c r="T120" i="5"/>
  <c r="J121" i="5"/>
  <c r="S121" i="5"/>
  <c r="T121" i="5"/>
  <c r="J122" i="5"/>
  <c r="S122" i="5"/>
  <c r="T122" i="5"/>
  <c r="J123" i="5"/>
  <c r="S123" i="5"/>
  <c r="T123" i="5"/>
  <c r="J124" i="5"/>
  <c r="S124" i="5"/>
  <c r="T124" i="5"/>
  <c r="S125" i="5"/>
  <c r="T125" i="5"/>
  <c r="J126" i="5"/>
  <c r="S126" i="5"/>
  <c r="T126" i="5"/>
  <c r="J127" i="5"/>
  <c r="S127" i="5"/>
  <c r="T127" i="5"/>
  <c r="J128" i="5"/>
  <c r="S128" i="5"/>
  <c r="T128" i="5"/>
  <c r="J129" i="5"/>
  <c r="S129" i="5"/>
  <c r="T129" i="5"/>
  <c r="J130" i="5"/>
  <c r="S130" i="5"/>
  <c r="T130" i="5"/>
  <c r="J131" i="5"/>
  <c r="T131" i="5"/>
  <c r="J132" i="5"/>
  <c r="S132" i="5"/>
  <c r="T132" i="5"/>
  <c r="J133" i="5"/>
  <c r="S133" i="5"/>
  <c r="T133" i="5"/>
  <c r="J134" i="5"/>
  <c r="S134" i="5"/>
  <c r="T134" i="5"/>
  <c r="J135" i="5"/>
  <c r="S135" i="5"/>
  <c r="T135" i="5"/>
  <c r="J136" i="5"/>
  <c r="S136" i="5"/>
  <c r="J137" i="5"/>
  <c r="S137" i="5"/>
  <c r="T137" i="5"/>
  <c r="J138" i="5"/>
  <c r="S138" i="5"/>
  <c r="T138" i="5"/>
  <c r="J139" i="5"/>
  <c r="S139" i="5"/>
  <c r="T139" i="5"/>
  <c r="J140" i="5"/>
  <c r="S140" i="5"/>
  <c r="T140" i="5"/>
  <c r="T141" i="5"/>
  <c r="J142" i="5"/>
  <c r="T142" i="5"/>
  <c r="J143" i="5"/>
  <c r="S143" i="5"/>
  <c r="T143" i="5"/>
  <c r="J144" i="5"/>
  <c r="S144" i="5"/>
  <c r="T144" i="5"/>
  <c r="J145" i="5"/>
  <c r="S145" i="5"/>
  <c r="T145" i="5"/>
  <c r="J146" i="5"/>
  <c r="S146" i="5"/>
  <c r="T146" i="5"/>
  <c r="J147" i="5"/>
  <c r="T147" i="5"/>
  <c r="J148" i="5"/>
  <c r="S148" i="5"/>
  <c r="T148" i="5"/>
  <c r="J149" i="5"/>
  <c r="S149" i="5"/>
  <c r="T149" i="5"/>
  <c r="J150" i="5"/>
  <c r="S150" i="5"/>
  <c r="T150" i="5"/>
  <c r="J151" i="5"/>
  <c r="S151" i="5"/>
  <c r="T151" i="5"/>
  <c r="J152" i="5"/>
  <c r="J153" i="5"/>
  <c r="S153" i="5"/>
  <c r="T153" i="5"/>
  <c r="J154" i="5"/>
  <c r="S154" i="5"/>
  <c r="T154" i="5"/>
  <c r="T156" i="5"/>
  <c r="J157" i="5"/>
  <c r="S157" i="5"/>
  <c r="T157" i="5"/>
  <c r="J158" i="5"/>
  <c r="S158" i="5"/>
  <c r="T158" i="5"/>
  <c r="S159" i="5"/>
  <c r="T159" i="5"/>
  <c r="J160" i="5"/>
  <c r="S160" i="5"/>
  <c r="T160" i="5"/>
  <c r="J161" i="5"/>
  <c r="S161" i="5"/>
  <c r="T161" i="5"/>
  <c r="J162" i="5"/>
  <c r="S162" i="5"/>
  <c r="T162" i="5"/>
  <c r="J163" i="5"/>
  <c r="S163" i="5"/>
  <c r="T163" i="5"/>
  <c r="J164" i="5"/>
  <c r="S164" i="5"/>
  <c r="T164" i="5"/>
  <c r="J165" i="5"/>
  <c r="S165" i="5"/>
  <c r="J166" i="5"/>
  <c r="S166" i="5"/>
  <c r="T166" i="5"/>
  <c r="J167" i="5"/>
  <c r="S167" i="5"/>
  <c r="T167" i="5"/>
  <c r="J168" i="5"/>
  <c r="S168" i="5"/>
  <c r="T168" i="5"/>
  <c r="J169" i="5"/>
  <c r="S169" i="5"/>
  <c r="T169" i="5"/>
  <c r="J170" i="5"/>
  <c r="S170" i="5"/>
  <c r="T170" i="5"/>
  <c r="J171" i="5"/>
  <c r="S171" i="5"/>
  <c r="J172" i="5"/>
  <c r="S172" i="5"/>
  <c r="T172" i="5"/>
  <c r="J173" i="5"/>
  <c r="S173" i="5"/>
  <c r="T173" i="5"/>
  <c r="J174" i="5"/>
  <c r="S174" i="5"/>
  <c r="T174" i="5"/>
  <c r="J175" i="5"/>
  <c r="S175" i="5"/>
  <c r="T175" i="5"/>
  <c r="J176" i="5"/>
  <c r="T176" i="5"/>
  <c r="J177" i="5"/>
  <c r="S177" i="5"/>
  <c r="T177" i="5"/>
  <c r="J178" i="5"/>
  <c r="S178" i="5"/>
  <c r="T178" i="5"/>
  <c r="J179" i="5"/>
  <c r="S179" i="5"/>
  <c r="T179" i="5"/>
  <c r="J180" i="5"/>
  <c r="S180" i="5"/>
  <c r="T180"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J242" i="5"/>
  <c r="T242" i="5"/>
  <c r="J243" i="5"/>
  <c r="T243" i="5"/>
  <c r="J244" i="5"/>
  <c r="T244" i="5"/>
  <c r="T245" i="5"/>
  <c r="J246" i="5"/>
  <c r="T246" i="5"/>
  <c r="J247" i="5"/>
  <c r="T247" i="5"/>
  <c r="J248" i="5"/>
  <c r="T248" i="5"/>
  <c r="T249" i="5"/>
  <c r="J250" i="5"/>
  <c r="T250" i="5"/>
  <c r="J251" i="5"/>
  <c r="T251" i="5"/>
  <c r="J252" i="5"/>
  <c r="T252" i="5"/>
  <c r="J253" i="5"/>
  <c r="T253" i="5"/>
  <c r="J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J281" i="5"/>
  <c r="T281" i="5"/>
  <c r="J282" i="5"/>
  <c r="T282" i="5"/>
  <c r="J283" i="5"/>
  <c r="T283" i="5"/>
  <c r="J284" i="5"/>
  <c r="T284" i="5"/>
  <c r="T285" i="5"/>
  <c r="J286" i="5"/>
  <c r="T286" i="5"/>
  <c r="J287" i="5"/>
  <c r="T287" i="5"/>
  <c r="J288" i="5"/>
  <c r="T288" i="5"/>
  <c r="T289" i="5"/>
  <c r="T291" i="5"/>
  <c r="J292" i="5"/>
  <c r="T292" i="5"/>
  <c r="J293" i="5"/>
  <c r="T293" i="5"/>
  <c r="J294" i="5"/>
  <c r="T294" i="5"/>
  <c r="J295" i="5"/>
  <c r="T295" i="5"/>
  <c r="J296" i="5"/>
  <c r="T296" i="5"/>
  <c r="J297" i="5"/>
  <c r="J298" i="5"/>
  <c r="T298" i="5"/>
  <c r="J299" i="5"/>
  <c r="T299" i="5"/>
  <c r="J300" i="5"/>
  <c r="T300" i="5"/>
  <c r="J301" i="5"/>
  <c r="T301" i="5"/>
  <c r="J302" i="5"/>
  <c r="J303" i="5"/>
  <c r="T303" i="5"/>
  <c r="J304" i="5"/>
  <c r="T304" i="5"/>
  <c r="J305" i="5"/>
  <c r="T305" i="5"/>
  <c r="J306" i="5"/>
  <c r="T306"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J336" i="5"/>
  <c r="T336" i="5"/>
  <c r="J337" i="5"/>
  <c r="T337" i="5"/>
  <c r="J338" i="5"/>
  <c r="T338" i="5"/>
  <c r="J339" i="5"/>
  <c r="T339" i="5"/>
  <c r="J340" i="5"/>
  <c r="T340" i="5"/>
  <c r="J341" i="5"/>
  <c r="T341" i="5"/>
  <c r="J342" i="5"/>
  <c r="T342" i="5"/>
  <c r="J343" i="5"/>
  <c r="T343" i="5"/>
  <c r="J344" i="5"/>
  <c r="T344" i="5"/>
  <c r="J345" i="5"/>
  <c r="T345" i="5"/>
  <c r="J346" i="5"/>
  <c r="T346" i="5"/>
  <c r="T347" i="5"/>
  <c r="J349" i="5"/>
  <c r="T349" i="5"/>
  <c r="J350" i="5"/>
  <c r="T350" i="5"/>
  <c r="J351" i="5"/>
  <c r="J352" i="5"/>
  <c r="T352" i="5"/>
  <c r="J353" i="5"/>
  <c r="T353" i="5"/>
  <c r="J354" i="5"/>
  <c r="T354" i="5"/>
  <c r="J355" i="5"/>
  <c r="T355" i="5"/>
  <c r="J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T384" i="5"/>
  <c r="J385" i="5"/>
  <c r="T385" i="5"/>
  <c r="J386" i="5"/>
  <c r="T386" i="5"/>
  <c r="J387" i="5"/>
  <c r="J388" i="5"/>
  <c r="T388" i="5"/>
  <c r="J389" i="5"/>
  <c r="T389" i="5"/>
  <c r="J390" i="5"/>
  <c r="T390" i="5"/>
  <c r="T391" i="5"/>
  <c r="J392" i="5"/>
  <c r="T392" i="5"/>
  <c r="J393" i="5"/>
  <c r="T393" i="5"/>
  <c r="T395" i="5"/>
  <c r="J396" i="5"/>
  <c r="T396" i="5"/>
  <c r="J397" i="5"/>
  <c r="T397" i="5"/>
  <c r="J398" i="5"/>
  <c r="T399" i="5"/>
  <c r="T400" i="5"/>
  <c r="T401" i="5"/>
  <c r="T404" i="5"/>
  <c r="T405" i="5"/>
  <c r="T406" i="5"/>
  <c r="T407" i="5"/>
  <c r="T408" i="5"/>
  <c r="T409" i="5"/>
  <c r="T410" i="5"/>
  <c r="T412" i="5"/>
  <c r="T413" i="5"/>
  <c r="T414" i="5"/>
  <c r="T415" i="5"/>
  <c r="T416" i="5"/>
  <c r="T417" i="5"/>
  <c r="T420" i="5"/>
  <c r="T421" i="5"/>
  <c r="T422" i="5"/>
  <c r="T423" i="5"/>
  <c r="T424" i="5"/>
  <c r="T425" i="5"/>
  <c r="T428" i="5"/>
  <c r="T429" i="5"/>
  <c r="T430" i="5"/>
  <c r="T431" i="5"/>
  <c r="T432" i="5"/>
  <c r="T433" i="5"/>
  <c r="T436" i="5"/>
  <c r="T437" i="5"/>
  <c r="T438" i="5"/>
  <c r="T439" i="5"/>
  <c r="T440" i="5"/>
  <c r="T441" i="5"/>
  <c r="T444" i="5"/>
  <c r="T445" i="5"/>
  <c r="T446" i="5"/>
  <c r="T447" i="5"/>
  <c r="T448" i="5"/>
  <c r="T449" i="5"/>
  <c r="T452" i="5"/>
  <c r="T453" i="5"/>
  <c r="T454" i="5"/>
  <c r="T455" i="5"/>
  <c r="T456" i="5"/>
  <c r="T457" i="5"/>
  <c r="T458" i="5"/>
  <c r="T460" i="5"/>
  <c r="T461" i="5"/>
  <c r="T462" i="5"/>
  <c r="T463" i="5"/>
  <c r="T464" i="5"/>
  <c r="T465" i="5"/>
  <c r="T468" i="5"/>
  <c r="T469" i="5"/>
  <c r="T470" i="5"/>
  <c r="T471" i="5"/>
  <c r="T472" i="5"/>
  <c r="T473" i="5"/>
  <c r="T474" i="5"/>
  <c r="T476" i="5"/>
  <c r="T477" i="5"/>
  <c r="T478" i="5"/>
  <c r="T479" i="5"/>
  <c r="T480" i="5"/>
  <c r="T481" i="5"/>
  <c r="T484" i="5"/>
  <c r="T485" i="5"/>
  <c r="T486" i="5"/>
  <c r="T487" i="5"/>
  <c r="T488" i="5"/>
  <c r="T489" i="5"/>
  <c r="T492" i="5"/>
  <c r="T493" i="5"/>
  <c r="T494" i="5"/>
  <c r="T495" i="5"/>
  <c r="T496" i="5"/>
  <c r="T497" i="5"/>
  <c r="T500" i="5"/>
  <c r="T501" i="5"/>
  <c r="T502" i="5"/>
  <c r="T503" i="5"/>
  <c r="T504" i="5"/>
  <c r="T505" i="5"/>
  <c r="T508" i="5"/>
  <c r="T509" i="5"/>
  <c r="T510" i="5"/>
  <c r="T511" i="5"/>
  <c r="T512" i="5"/>
  <c r="T513" i="5"/>
  <c r="T516" i="5"/>
  <c r="T517" i="5"/>
  <c r="T518" i="5"/>
  <c r="T519" i="5"/>
  <c r="T520" i="5"/>
  <c r="T521" i="5"/>
  <c r="T522" i="5"/>
  <c r="T524" i="5"/>
  <c r="T525" i="5"/>
  <c r="T526" i="5"/>
  <c r="T527" i="5"/>
  <c r="T528" i="5"/>
  <c r="T529" i="5"/>
  <c r="T532" i="5"/>
  <c r="T533" i="5"/>
  <c r="T534" i="5"/>
  <c r="T535" i="5"/>
  <c r="T536" i="5"/>
  <c r="T537" i="5"/>
  <c r="T538" i="5"/>
  <c r="T540" i="5"/>
  <c r="T541" i="5"/>
  <c r="T542" i="5"/>
  <c r="T543" i="5"/>
  <c r="T544" i="5"/>
  <c r="T545" i="5"/>
  <c r="T548" i="5"/>
  <c r="T549" i="5"/>
  <c r="T550" i="5"/>
  <c r="T551" i="5"/>
  <c r="T552" i="5"/>
  <c r="T553" i="5"/>
  <c r="T556" i="5"/>
  <c r="T557" i="5"/>
  <c r="T558" i="5"/>
  <c r="T559" i="5"/>
  <c r="T560" i="5"/>
  <c r="T561" i="5"/>
  <c r="T564" i="5"/>
  <c r="T565" i="5"/>
  <c r="T566" i="5"/>
  <c r="T567" i="5"/>
  <c r="T568" i="5"/>
  <c r="T569" i="5"/>
  <c r="T572" i="5"/>
  <c r="T573" i="5"/>
  <c r="T574" i="5"/>
  <c r="T575" i="5"/>
  <c r="T576" i="5"/>
  <c r="T577" i="5"/>
  <c r="T580" i="5"/>
  <c r="T581" i="5"/>
  <c r="T582" i="5"/>
  <c r="T583" i="5"/>
  <c r="T584" i="5"/>
  <c r="T585" i="5"/>
  <c r="T586" i="5"/>
  <c r="T588" i="5"/>
  <c r="T589" i="5"/>
  <c r="T590" i="5"/>
  <c r="T591" i="5"/>
  <c r="T592" i="5"/>
  <c r="T593" i="5"/>
  <c r="T596" i="5"/>
  <c r="T597" i="5"/>
  <c r="T598" i="5"/>
  <c r="T599" i="5"/>
  <c r="T600" i="5"/>
  <c r="T601" i="5"/>
  <c r="T602" i="5"/>
  <c r="T604" i="5"/>
  <c r="T605" i="5"/>
  <c r="T606" i="5"/>
  <c r="T607" i="5"/>
  <c r="T608" i="5"/>
  <c r="T609" i="5"/>
  <c r="T612" i="5"/>
  <c r="T613" i="5"/>
  <c r="T614" i="5"/>
  <c r="T615" i="5"/>
  <c r="T616" i="5"/>
  <c r="T617" i="5"/>
  <c r="T620" i="5"/>
  <c r="T621" i="5"/>
  <c r="T622" i="5"/>
  <c r="T623" i="5"/>
  <c r="T624" i="5"/>
  <c r="T625" i="5"/>
  <c r="T628" i="5"/>
  <c r="T629" i="5"/>
  <c r="T630" i="5"/>
  <c r="T631" i="5"/>
  <c r="T632" i="5"/>
  <c r="T633" i="5"/>
  <c r="T636" i="5"/>
  <c r="T637" i="5"/>
  <c r="T638" i="5"/>
  <c r="T639" i="5"/>
  <c r="T640" i="5"/>
  <c r="T641" i="5"/>
  <c r="T644" i="5"/>
  <c r="T645" i="5"/>
  <c r="T646" i="5"/>
  <c r="T647" i="5"/>
  <c r="T648" i="5"/>
  <c r="T649" i="5"/>
  <c r="T650" i="5"/>
  <c r="T652" i="5"/>
  <c r="T653" i="5"/>
  <c r="T654" i="5"/>
  <c r="T655" i="5"/>
  <c r="T656" i="5"/>
  <c r="T657" i="5"/>
  <c r="T660" i="5"/>
  <c r="T661" i="5"/>
  <c r="T662" i="5"/>
  <c r="T663" i="5"/>
  <c r="T664" i="5"/>
  <c r="T665" i="5"/>
  <c r="T666" i="5"/>
  <c r="T668" i="5"/>
  <c r="T669" i="5"/>
  <c r="T670" i="5"/>
  <c r="T671" i="5"/>
  <c r="T672" i="5"/>
  <c r="T673" i="5"/>
  <c r="T676" i="5"/>
  <c r="T677" i="5"/>
  <c r="T678" i="5"/>
  <c r="T679" i="5"/>
  <c r="T680" i="5"/>
  <c r="T681" i="5"/>
  <c r="T684" i="5"/>
  <c r="T685" i="5"/>
  <c r="T686" i="5"/>
  <c r="T687" i="5"/>
  <c r="T688" i="5"/>
  <c r="T689" i="5"/>
  <c r="T692" i="5"/>
  <c r="T693" i="5"/>
  <c r="T694" i="5"/>
  <c r="T695" i="5"/>
  <c r="T696" i="5"/>
  <c r="T697" i="5"/>
  <c r="T700" i="5"/>
  <c r="T701" i="5"/>
  <c r="T702" i="5"/>
  <c r="T703" i="5"/>
  <c r="T704" i="5"/>
  <c r="T705"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G95" i="6"/>
  <c r="G96" i="6"/>
  <c r="G98" i="6"/>
  <c r="G99" i="6"/>
  <c r="G108" i="6"/>
  <c r="G109" i="6"/>
  <c r="G10" i="6"/>
  <c r="H10" i="6" s="1"/>
  <c r="G13" i="6"/>
  <c r="H13" i="6"/>
  <c r="D13" i="6" s="1"/>
  <c r="G5" i="6"/>
  <c r="H5" i="6" s="1"/>
  <c r="F6" i="6"/>
  <c r="G6" i="6"/>
  <c r="H6" i="6"/>
  <c r="D6" i="6" s="1"/>
  <c r="G11" i="6"/>
  <c r="H11" i="6" s="1"/>
  <c r="G12" i="6"/>
  <c r="H12" i="6" s="1"/>
  <c r="D12" i="6" s="1"/>
  <c r="H14" i="6"/>
  <c r="H16" i="6"/>
  <c r="I4" i="6"/>
  <c r="C4" i="6" s="1"/>
  <c r="I5" i="6"/>
  <c r="J5" i="6"/>
  <c r="I6" i="6"/>
  <c r="J6" i="6"/>
  <c r="I9" i="6"/>
  <c r="C9" i="6" s="1"/>
  <c r="J9" i="6"/>
  <c r="I10" i="6"/>
  <c r="J10" i="6"/>
  <c r="I11" i="6"/>
  <c r="J11" i="6"/>
  <c r="I12" i="6"/>
  <c r="J12" i="6"/>
  <c r="I13" i="6"/>
  <c r="C13" i="6" s="1"/>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80" i="5"/>
  <c r="S491" i="5"/>
  <c r="S507" i="5"/>
  <c r="S523" i="5"/>
  <c r="S547" i="5"/>
  <c r="S595" i="5"/>
  <c r="S792" i="5"/>
  <c r="S867" i="5"/>
  <c r="S955" i="5"/>
  <c r="S1002" i="5"/>
  <c r="S1090" i="5"/>
  <c r="S1107" i="5"/>
  <c r="S1162" i="5"/>
  <c r="S1195" i="5"/>
  <c r="S1219" i="5"/>
  <c r="S1251" i="5"/>
  <c r="S1264" i="5"/>
  <c r="S1291" i="5"/>
  <c r="S1379" i="5"/>
  <c r="S1538" i="5"/>
  <c r="S1544" i="5"/>
  <c r="S1584" i="5"/>
  <c r="S1640" i="5"/>
  <c r="S1651" i="5"/>
  <c r="S1699" i="5"/>
  <c r="S1746" i="5"/>
  <c r="S1835" i="5"/>
  <c r="S2074" i="5"/>
  <c r="S2099" i="5"/>
  <c r="S2155" i="5"/>
  <c r="S2232" i="5"/>
  <c r="S22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R820" i="5"/>
  <c r="H825" i="5"/>
  <c r="R830" i="5"/>
  <c r="R846" i="5"/>
  <c r="H873" i="5"/>
  <c r="F886" i="5"/>
  <c r="R905" i="5"/>
  <c r="H940" i="5"/>
  <c r="H953" i="5"/>
  <c r="G964" i="5"/>
  <c r="F966" i="5"/>
  <c r="R977" i="5"/>
  <c r="I998" i="5"/>
  <c r="R1004" i="5"/>
  <c r="G1006" i="5"/>
  <c r="H1009" i="5"/>
  <c r="G1012" i="5"/>
  <c r="H1027" i="5"/>
  <c r="I1033" i="5"/>
  <c r="F1041" i="5"/>
  <c r="J1046" i="5"/>
  <c r="I1052" i="5"/>
  <c r="R1054" i="5"/>
  <c r="F1060" i="5"/>
  <c r="R1062" i="5"/>
  <c r="I1068" i="5"/>
  <c r="R1076" i="5"/>
  <c r="I1088" i="5"/>
  <c r="I1120" i="5"/>
  <c r="R1131" i="5"/>
  <c r="H1145" i="5"/>
  <c r="F1152" i="5"/>
  <c r="J1160" i="5"/>
  <c r="R1163" i="5"/>
  <c r="R1166" i="5"/>
  <c r="R1174" i="5"/>
  <c r="I1184" i="5"/>
  <c r="F1185" i="5"/>
  <c r="I1206" i="5"/>
  <c r="R1233" i="5"/>
  <c r="J1238" i="5"/>
  <c r="G1240" i="5"/>
  <c r="F1246" i="5"/>
  <c r="H1256" i="5"/>
  <c r="G1257" i="5"/>
  <c r="I1272" i="5"/>
  <c r="R1278" i="5"/>
  <c r="F1286" i="5"/>
  <c r="H1289" i="5"/>
  <c r="J1302" i="5"/>
  <c r="J1304" i="5"/>
  <c r="I1312" i="5"/>
  <c r="J1324" i="5"/>
  <c r="G1328" i="5"/>
  <c r="G1336" i="5"/>
  <c r="F1344" i="5"/>
  <c r="I1366" i="5"/>
  <c r="F1372" i="5"/>
  <c r="I1376" i="5"/>
  <c r="F1385" i="5"/>
  <c r="F1400" i="5"/>
  <c r="H1417" i="5"/>
  <c r="R1422" i="5"/>
  <c r="G1428" i="5"/>
  <c r="J1457" i="5"/>
  <c r="G1473" i="5"/>
  <c r="H1484" i="5"/>
  <c r="I1499" i="5"/>
  <c r="I1516" i="5"/>
  <c r="G1522" i="5"/>
  <c r="R1529" i="5"/>
  <c r="J1539" i="5"/>
  <c r="H1542" i="5"/>
  <c r="I1558" i="5"/>
  <c r="F1572" i="5"/>
  <c r="R1580" i="5"/>
  <c r="F1590" i="5"/>
  <c r="H1593" i="5"/>
  <c r="F1596" i="5"/>
  <c r="G1601" i="5"/>
  <c r="J1603" i="5"/>
  <c r="J1604" i="5"/>
  <c r="J1606" i="5"/>
  <c r="I1612" i="5"/>
  <c r="J1614" i="5"/>
  <c r="G1635" i="5"/>
  <c r="H1643" i="5"/>
  <c r="I1657" i="5"/>
  <c r="I1660" i="5"/>
  <c r="R1675" i="5"/>
  <c r="G1680" i="5"/>
  <c r="F1681" i="5"/>
  <c r="G1699" i="5"/>
  <c r="F1702" i="5"/>
  <c r="J1718" i="5"/>
  <c r="I1720" i="5"/>
  <c r="I1744" i="5"/>
  <c r="I1763" i="5"/>
  <c r="R1768" i="5"/>
  <c r="J1814" i="5"/>
  <c r="J1848" i="5"/>
  <c r="H1854" i="5"/>
  <c r="J1862" i="5"/>
  <c r="R1867" i="5"/>
  <c r="H1878" i="5"/>
  <c r="J1880" i="5"/>
  <c r="R1894" i="5"/>
  <c r="R1896" i="5"/>
  <c r="H1902" i="5"/>
  <c r="I1918" i="5"/>
  <c r="I1928" i="5"/>
  <c r="G1931" i="5"/>
  <c r="H1963" i="5"/>
  <c r="R1966" i="5"/>
  <c r="G1974" i="5"/>
  <c r="G1985" i="5"/>
  <c r="R1987" i="5"/>
  <c r="J2006" i="5"/>
  <c r="G2008" i="5"/>
  <c r="I2027" i="5"/>
  <c r="H2032" i="5"/>
  <c r="R2041" i="5"/>
  <c r="F2046" i="5"/>
  <c r="J2052" i="5"/>
  <c r="H2059" i="5"/>
  <c r="R2062" i="5"/>
  <c r="I2083" i="5"/>
  <c r="J2088" i="5"/>
  <c r="J2102" i="5"/>
  <c r="R2104" i="5"/>
  <c r="I2134" i="5"/>
  <c r="F2138" i="5"/>
  <c r="G2147" i="5"/>
  <c r="H2151" i="5"/>
  <c r="H2168" i="5"/>
  <c r="J2176" i="5"/>
  <c r="J2188" i="5"/>
  <c r="H2192" i="5"/>
  <c r="R2196" i="5"/>
  <c r="G2201" i="5"/>
  <c r="R2206" i="5"/>
  <c r="F2214" i="5"/>
  <c r="R2230" i="5"/>
  <c r="H2231" i="5"/>
  <c r="I2232" i="5"/>
  <c r="F2254" i="5"/>
  <c r="H2262" i="5"/>
  <c r="J2265" i="5"/>
  <c r="F2273" i="5"/>
  <c r="J2283" i="5"/>
  <c r="R2292" i="5"/>
  <c r="I2299" i="5"/>
  <c r="R2300" i="5"/>
  <c r="I2308" i="5"/>
  <c r="J2329" i="5"/>
  <c r="G2334" i="5"/>
  <c r="F2344" i="5"/>
  <c r="J2360" i="5"/>
  <c r="H2364" i="5"/>
  <c r="R2372" i="5"/>
  <c r="R2390" i="5"/>
  <c r="R2392" i="5"/>
  <c r="R2406" i="5"/>
  <c r="H2408" i="5"/>
  <c r="H2424" i="5"/>
  <c r="F2432" i="5"/>
  <c r="J2440" i="5"/>
  <c r="R2472" i="5"/>
  <c r="R2479" i="5"/>
  <c r="I2486" i="5"/>
  <c r="J2488" i="5"/>
  <c r="F2494" i="5"/>
  <c r="F2497" i="5"/>
  <c r="G2498" i="5"/>
  <c r="G2499" i="5"/>
  <c r="H52" i="5"/>
  <c r="I60" i="5"/>
  <c r="R77" i="5"/>
  <c r="I84" i="5"/>
  <c r="F92" i="5"/>
  <c r="I140"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G1357" i="5"/>
  <c r="G1413" i="5"/>
  <c r="G1460" i="5"/>
  <c r="F1461" i="5"/>
  <c r="G1613" i="5"/>
  <c r="J1644" i="5"/>
  <c r="F1669" i="5"/>
  <c r="J1701" i="5"/>
  <c r="F1717" i="5"/>
  <c r="F1765" i="5"/>
  <c r="J1813" i="5"/>
  <c r="F1981" i="5"/>
  <c r="R2085" i="5"/>
  <c r="H2109" i="5"/>
  <c r="R2141" i="5"/>
  <c r="F2173" i="5"/>
  <c r="I2181" i="5"/>
  <c r="J2205" i="5"/>
  <c r="H2277" i="5"/>
  <c r="R2285" i="5"/>
  <c r="R2333" i="5"/>
  <c r="R2397" i="5"/>
  <c r="F2347" i="5"/>
  <c r="R2495" i="5"/>
  <c r="D11" i="4"/>
  <c r="D4" i="6"/>
  <c r="S2492" i="5"/>
  <c r="S2476" i="5"/>
  <c r="S2471" i="5"/>
  <c r="S2447" i="5"/>
  <c r="S2446" i="5"/>
  <c r="S2433" i="5"/>
  <c r="S2399" i="5"/>
  <c r="S2383" i="5"/>
  <c r="S2351" i="5"/>
  <c r="S2281" i="5"/>
  <c r="S2276" i="5"/>
  <c r="S2249" i="5"/>
  <c r="F2235" i="5"/>
  <c r="S2231" i="5"/>
  <c r="S2230" i="5"/>
  <c r="S2228" i="5"/>
  <c r="S2222" i="5"/>
  <c r="H2211" i="5"/>
  <c r="S2206" i="5"/>
  <c r="S2183" i="5"/>
  <c r="S2174" i="5"/>
  <c r="S2172" i="5"/>
  <c r="S2154" i="5"/>
  <c r="S2130" i="5"/>
  <c r="S2129" i="5"/>
  <c r="S2121" i="5"/>
  <c r="F2119" i="5"/>
  <c r="H2111" i="5"/>
  <c r="S2097" i="5"/>
  <c r="S2087" i="5"/>
  <c r="S2062" i="5"/>
  <c r="S2058" i="5"/>
  <c r="S2057" i="5"/>
  <c r="S2046" i="5"/>
  <c r="S2025" i="5"/>
  <c r="F2019" i="5"/>
  <c r="G1911" i="5"/>
  <c r="G1895" i="5"/>
  <c r="J1888" i="5"/>
  <c r="S1887" i="5"/>
  <c r="H1840" i="5"/>
  <c r="R1831" i="5"/>
  <c r="F1823" i="5"/>
  <c r="S1798" i="5"/>
  <c r="J1795" i="5"/>
  <c r="H1783" i="5"/>
  <c r="S1772" i="5"/>
  <c r="G1759" i="5"/>
  <c r="F1752" i="5"/>
  <c r="R1751" i="5"/>
  <c r="S1743" i="5"/>
  <c r="R1736" i="5"/>
  <c r="J1727" i="5"/>
  <c r="I1719" i="5"/>
  <c r="S1711" i="5"/>
  <c r="S1709" i="5"/>
  <c r="S1700" i="5"/>
  <c r="S1697" i="5"/>
  <c r="J1691" i="5"/>
  <c r="S1660" i="5"/>
  <c r="S1636" i="5"/>
  <c r="S1615" i="5"/>
  <c r="S1604" i="5"/>
  <c r="I1591" i="5"/>
  <c r="S1591" i="5"/>
  <c r="S1589" i="5"/>
  <c r="S1583" i="5"/>
  <c r="S1570" i="5"/>
  <c r="S1569" i="5"/>
  <c r="H1563" i="5"/>
  <c r="S1561" i="5"/>
  <c r="H1551" i="5"/>
  <c r="S1537" i="5"/>
  <c r="S1527" i="5"/>
  <c r="S1518" i="5"/>
  <c r="S1513" i="5"/>
  <c r="S1449" i="5"/>
  <c r="S1444" i="5"/>
  <c r="S1439" i="5"/>
  <c r="S1436" i="5"/>
  <c r="S1383" i="5"/>
  <c r="S1318" i="5"/>
  <c r="S1313" i="5"/>
  <c r="S1303" i="5"/>
  <c r="S1295" i="5"/>
  <c r="S1285" i="5"/>
  <c r="S1281" i="5"/>
  <c r="R1280" i="5"/>
  <c r="S1277" i="5"/>
  <c r="S1276" i="5"/>
  <c r="S1247" i="5"/>
  <c r="S1244" i="5"/>
  <c r="S1239" i="5"/>
  <c r="S1233" i="5"/>
  <c r="S1231" i="5"/>
  <c r="S1228" i="5"/>
  <c r="G1224" i="5"/>
  <c r="S1221" i="5"/>
  <c r="S1220" i="5"/>
  <c r="S1212" i="5"/>
  <c r="S1191" i="5"/>
  <c r="S1188" i="5"/>
  <c r="S1185" i="5"/>
  <c r="I1159" i="5"/>
  <c r="S1158" i="5"/>
  <c r="J1151" i="5"/>
  <c r="S1151" i="5"/>
  <c r="J1147" i="5"/>
  <c r="J1143" i="5"/>
  <c r="S1143" i="5"/>
  <c r="J1139" i="5"/>
  <c r="S1134" i="5"/>
  <c r="S1133" i="5"/>
  <c r="S1132" i="5"/>
  <c r="S1116" i="5"/>
  <c r="I1115" i="5"/>
  <c r="J1112" i="5"/>
  <c r="F1111" i="5"/>
  <c r="S1105" i="5"/>
  <c r="R1099" i="5"/>
  <c r="S1093" i="5"/>
  <c r="S1089" i="5"/>
  <c r="S1087" i="5"/>
  <c r="S1084" i="5"/>
  <c r="H1083" i="5"/>
  <c r="S1077" i="5"/>
  <c r="S1068" i="5"/>
  <c r="S1065" i="5"/>
  <c r="J1063" i="5"/>
  <c r="S1060" i="5"/>
  <c r="F1055" i="5"/>
  <c r="S1052" i="5"/>
  <c r="S1046" i="5"/>
  <c r="S1041" i="5"/>
  <c r="S1033" i="5"/>
  <c r="F1031" i="5"/>
  <c r="S1028" i="5"/>
  <c r="S1022" i="5"/>
  <c r="I1015" i="5"/>
  <c r="G1011" i="5"/>
  <c r="G999" i="5"/>
  <c r="S998" i="5"/>
  <c r="J995" i="5"/>
  <c r="J987" i="5"/>
  <c r="S985" i="5"/>
  <c r="F983" i="5"/>
  <c r="S982" i="5"/>
  <c r="S977" i="5"/>
  <c r="R975" i="5"/>
  <c r="S969" i="5"/>
  <c r="S966" i="5"/>
  <c r="G959" i="5"/>
  <c r="S957" i="5"/>
  <c r="S956" i="5"/>
  <c r="J951" i="5"/>
  <c r="S951" i="5"/>
  <c r="S940" i="5"/>
  <c r="S937" i="5"/>
  <c r="J931" i="5"/>
  <c r="S924" i="5"/>
  <c r="S919" i="5"/>
  <c r="S916" i="5"/>
  <c r="I915" i="5"/>
  <c r="S913" i="5"/>
  <c r="S908" i="5"/>
  <c r="G907" i="5"/>
  <c r="I895" i="5"/>
  <c r="H879" i="5"/>
  <c r="S862" i="5"/>
  <c r="S852" i="5"/>
  <c r="H851" i="5"/>
  <c r="S846" i="5"/>
  <c r="S837" i="5"/>
  <c r="S825" i="5"/>
  <c r="R823" i="5"/>
  <c r="S812" i="5"/>
  <c r="H807" i="5"/>
  <c r="S804" i="5"/>
  <c r="S796" i="5"/>
  <c r="I791" i="5"/>
  <c r="I787" i="5"/>
  <c r="S774" i="5"/>
  <c r="S772" i="5"/>
  <c r="S767" i="5"/>
  <c r="S764" i="5"/>
  <c r="S759" i="5"/>
  <c r="S753" i="5"/>
  <c r="S735" i="5"/>
  <c r="S718" i="5"/>
  <c r="S706" i="5"/>
  <c r="S694" i="5"/>
  <c r="S690" i="5"/>
  <c r="R688" i="5"/>
  <c r="S687" i="5"/>
  <c r="G680" i="5"/>
  <c r="S671" i="5"/>
  <c r="S661" i="5"/>
  <c r="R655" i="5"/>
  <c r="S652" i="5"/>
  <c r="F651" i="5"/>
  <c r="S641" i="5"/>
  <c r="R638" i="5"/>
  <c r="S637" i="5"/>
  <c r="F635" i="5"/>
  <c r="S633" i="5"/>
  <c r="S631" i="5"/>
  <c r="S630" i="5"/>
  <c r="I623" i="5"/>
  <c r="J619" i="5"/>
  <c r="I615" i="5"/>
  <c r="S612" i="5"/>
  <c r="I611" i="5"/>
  <c r="I607" i="5"/>
  <c r="S606" i="5"/>
  <c r="J595" i="5"/>
  <c r="J591" i="5"/>
  <c r="S588" i="5"/>
  <c r="S582" i="5"/>
  <c r="F575" i="5"/>
  <c r="G563" i="5"/>
  <c r="R551" i="5"/>
  <c r="S550" i="5"/>
  <c r="I543" i="5"/>
  <c r="S542" i="5"/>
  <c r="R539" i="5"/>
  <c r="S526" i="5"/>
  <c r="S519" i="5"/>
  <c r="S514" i="5"/>
  <c r="S508" i="5"/>
  <c r="J503" i="5"/>
  <c r="S479" i="5"/>
  <c r="S468" i="5"/>
  <c r="I447" i="5"/>
  <c r="S447" i="5"/>
  <c r="S446" i="5"/>
  <c r="I439" i="5"/>
  <c r="J429" i="5"/>
  <c r="S428" i="5"/>
  <c r="S422" i="5"/>
  <c r="S420" i="5"/>
  <c r="R407" i="5"/>
  <c r="S404" i="5"/>
  <c r="S402"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F947" i="5"/>
  <c r="F871" i="5"/>
  <c r="R275" i="5"/>
  <c r="I291" i="5"/>
  <c r="H327" i="5"/>
  <c r="I343" i="5"/>
  <c r="J403" i="5"/>
  <c r="G471" i="5"/>
  <c r="G479" i="5"/>
  <c r="H495" i="5"/>
  <c r="F799" i="5"/>
  <c r="J887" i="5"/>
  <c r="G659" i="5"/>
  <c r="G1359" i="5"/>
  <c r="F1419" i="5"/>
  <c r="S1831" i="5"/>
  <c r="R1423" i="5"/>
  <c r="G1459" i="5"/>
  <c r="J1467" i="5"/>
  <c r="R1871" i="5"/>
  <c r="R2221" i="5"/>
  <c r="J1463" i="5"/>
  <c r="H1495" i="5"/>
  <c r="F1503" i="5"/>
  <c r="I1863" i="5"/>
  <c r="G1879" i="5"/>
  <c r="F2047" i="5"/>
  <c r="H1935" i="5"/>
  <c r="J1991" i="5"/>
  <c r="I2023" i="5"/>
  <c r="R1888" i="5"/>
  <c r="R2107" i="5"/>
  <c r="F2115" i="5"/>
  <c r="F2175" i="5"/>
  <c r="S2086" i="5"/>
  <c r="G2215" i="5"/>
  <c r="S2150" i="5"/>
  <c r="R2191" i="5"/>
  <c r="F2310" i="5"/>
  <c r="I2279" i="5"/>
  <c r="S2308" i="5"/>
  <c r="R2374" i="5"/>
  <c r="S2314" i="5"/>
  <c r="F2459" i="5"/>
  <c r="S2386"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S1031" i="5"/>
  <c r="H270" i="5"/>
  <c r="G382" i="5"/>
  <c r="J526" i="5"/>
  <c r="F568" i="5"/>
  <c r="G576" i="5"/>
  <c r="J592" i="5"/>
  <c r="G600" i="5"/>
  <c r="R632" i="5"/>
  <c r="J640" i="5"/>
  <c r="S865" i="5"/>
  <c r="S1294" i="5"/>
  <c r="I870" i="5"/>
  <c r="I984" i="5"/>
  <c r="R1000" i="5"/>
  <c r="H1014" i="5"/>
  <c r="F1024" i="5"/>
  <c r="J1048" i="5"/>
  <c r="J1064" i="5"/>
  <c r="H1080" i="5"/>
  <c r="F1144" i="5"/>
  <c r="G1179" i="5"/>
  <c r="I1183" i="5"/>
  <c r="G1191" i="5"/>
  <c r="H1195" i="5"/>
  <c r="I1199" i="5"/>
  <c r="F1203" i="5"/>
  <c r="G1219" i="5"/>
  <c r="G1223" i="5"/>
  <c r="I1235" i="5"/>
  <c r="R1247" i="5"/>
  <c r="I1251" i="5"/>
  <c r="G1255" i="5"/>
  <c r="I1263" i="5"/>
  <c r="R1271" i="5"/>
  <c r="J1283" i="5"/>
  <c r="G1287" i="5"/>
  <c r="F1291" i="5"/>
  <c r="G1295" i="5"/>
  <c r="G1319" i="5"/>
  <c r="I1335" i="5"/>
  <c r="S1364" i="5"/>
  <c r="S1369" i="5"/>
  <c r="S1385" i="5"/>
  <c r="S1393" i="5"/>
  <c r="S1421" i="5"/>
  <c r="S1493" i="5"/>
  <c r="S1533" i="5"/>
  <c r="S1292" i="5"/>
  <c r="S1340" i="5"/>
  <c r="S1350" i="5"/>
  <c r="S1358" i="5"/>
  <c r="S1519" i="5"/>
  <c r="S1543" i="5"/>
  <c r="S1551" i="5"/>
  <c r="S1575" i="5"/>
  <c r="S1607" i="5"/>
  <c r="S1639" i="5"/>
  <c r="S1647" i="5"/>
  <c r="S1207" i="5"/>
  <c r="S1311" i="5"/>
  <c r="S1327" i="5"/>
  <c r="S1351" i="5"/>
  <c r="S1391" i="5"/>
  <c r="S1441" i="5"/>
  <c r="S1465" i="5"/>
  <c r="S1473" i="5"/>
  <c r="S1481" i="5"/>
  <c r="S1489" i="5"/>
  <c r="S1497" i="5"/>
  <c r="S1505" i="5"/>
  <c r="S1633" i="5"/>
  <c r="F1192" i="5"/>
  <c r="R1256" i="5"/>
  <c r="H1461" i="5"/>
  <c r="G1664" i="5"/>
  <c r="R1688" i="5"/>
  <c r="S1761" i="5"/>
  <c r="S1777" i="5"/>
  <c r="S1825" i="5"/>
  <c r="S1889" i="5"/>
  <c r="S1929" i="5"/>
  <c r="S1953" i="5"/>
  <c r="R1669" i="5"/>
  <c r="I1669" i="5"/>
  <c r="S1765" i="5"/>
  <c r="S1845" i="5"/>
  <c r="H2064" i="5"/>
  <c r="S2286" i="5"/>
  <c r="J1424" i="5"/>
  <c r="H1432" i="5"/>
  <c r="I1440" i="5"/>
  <c r="G1476" i="5"/>
  <c r="R1504" i="5"/>
  <c r="I1508" i="5"/>
  <c r="F1512" i="5"/>
  <c r="G1528" i="5"/>
  <c r="I1536" i="5"/>
  <c r="I1544" i="5"/>
  <c r="G1550" i="5"/>
  <c r="R1552" i="5"/>
  <c r="F1576" i="5"/>
  <c r="R1584" i="5"/>
  <c r="R1598" i="5"/>
  <c r="I1600" i="5"/>
  <c r="F1608" i="5"/>
  <c r="G1624" i="5"/>
  <c r="H1640" i="5"/>
  <c r="G1648" i="5"/>
  <c r="R1676" i="5"/>
  <c r="S1721" i="5"/>
  <c r="S1737" i="5"/>
  <c r="S1753" i="5"/>
  <c r="S1785" i="5"/>
  <c r="G1899" i="5"/>
  <c r="I1899" i="5"/>
  <c r="S2255" i="5"/>
  <c r="S1455" i="5"/>
  <c r="S1463" i="5"/>
  <c r="S1471" i="5"/>
  <c r="S1479" i="5"/>
  <c r="S1487" i="5"/>
  <c r="S1495" i="5"/>
  <c r="S1503" i="5"/>
  <c r="S1511" i="5"/>
  <c r="R1595" i="5"/>
  <c r="J1669" i="5"/>
  <c r="S1706" i="5"/>
  <c r="S1722" i="5"/>
  <c r="S1734" i="5"/>
  <c r="S1742" i="5"/>
  <c r="S1750" i="5"/>
  <c r="F1759" i="5"/>
  <c r="J1783" i="5"/>
  <c r="S1794" i="5"/>
  <c r="S1806" i="5"/>
  <c r="S1846" i="5"/>
  <c r="S1866" i="5"/>
  <c r="S1870" i="5"/>
  <c r="J1875" i="5"/>
  <c r="S1900" i="5"/>
  <c r="S1916" i="5"/>
  <c r="S1940" i="5"/>
  <c r="S1964" i="5"/>
  <c r="S1972" i="5"/>
  <c r="S1996" i="5"/>
  <c r="H2040" i="5"/>
  <c r="I2048" i="5"/>
  <c r="H2069" i="5"/>
  <c r="S2263" i="5"/>
  <c r="J1840" i="5"/>
  <c r="R1925" i="5"/>
  <c r="H1911" i="5"/>
  <c r="J1911" i="5"/>
  <c r="F1911" i="5"/>
  <c r="S1917" i="5"/>
  <c r="S1934" i="5"/>
  <c r="S1942" i="5"/>
  <c r="S1958" i="5"/>
  <c r="S1965" i="5"/>
  <c r="S1966" i="5"/>
  <c r="S1989" i="5"/>
  <c r="S1990" i="5"/>
  <c r="S2021" i="5"/>
  <c r="S2022" i="5"/>
  <c r="S2271" i="5"/>
  <c r="S1655" i="5"/>
  <c r="S1671" i="5"/>
  <c r="S1679" i="5"/>
  <c r="S1685" i="5"/>
  <c r="S1687" i="5"/>
  <c r="S1693" i="5"/>
  <c r="S1703" i="5"/>
  <c r="R1911" i="5"/>
  <c r="S1712" i="5"/>
  <c r="S1716" i="5"/>
  <c r="S1732" i="5"/>
  <c r="S1744" i="5"/>
  <c r="S1748" i="5"/>
  <c r="S1764" i="5"/>
  <c r="S1788" i="5"/>
  <c r="S1796" i="5"/>
  <c r="S1800" i="5"/>
  <c r="S1812" i="5"/>
  <c r="S1820" i="5"/>
  <c r="S1828" i="5"/>
  <c r="S1836" i="5"/>
  <c r="S1848" i="5"/>
  <c r="S1852" i="5"/>
  <c r="S1860" i="5"/>
  <c r="S1868" i="5"/>
  <c r="S1884" i="5"/>
  <c r="S1895" i="5"/>
  <c r="S1928" i="5"/>
  <c r="S1935" i="5"/>
  <c r="S1936" i="5"/>
  <c r="S1959" i="5"/>
  <c r="S1983" i="5"/>
  <c r="S1991" i="5"/>
  <c r="S2016" i="5"/>
  <c r="J2072" i="5"/>
  <c r="S2247" i="5"/>
  <c r="S2278" i="5"/>
  <c r="I2043" i="5"/>
  <c r="G2248" i="5"/>
  <c r="H2264" i="5"/>
  <c r="J2264" i="5"/>
  <c r="G2264" i="5"/>
  <c r="I2264" i="5"/>
  <c r="J2376" i="5"/>
  <c r="S2041" i="5"/>
  <c r="S2049" i="5"/>
  <c r="S2055" i="5"/>
  <c r="S2061" i="5"/>
  <c r="S2063" i="5"/>
  <c r="S2068" i="5"/>
  <c r="S2080" i="5"/>
  <c r="S2092" i="5"/>
  <c r="S2100" i="5"/>
  <c r="S2112" i="5"/>
  <c r="S2132" i="5"/>
  <c r="S2144" i="5"/>
  <c r="S2164" i="5"/>
  <c r="H2181" i="5"/>
  <c r="J2181" i="5"/>
  <c r="R2181" i="5"/>
  <c r="F2181" i="5"/>
  <c r="G2181" i="5"/>
  <c r="S2212" i="5"/>
  <c r="H2213" i="5"/>
  <c r="S2319" i="5"/>
  <c r="S2069" i="5"/>
  <c r="S2105" i="5"/>
  <c r="S2113" i="5"/>
  <c r="J2126" i="5"/>
  <c r="S2137" i="5"/>
  <c r="S2145" i="5"/>
  <c r="S2157" i="5"/>
  <c r="S2225" i="5"/>
  <c r="S2233" i="5"/>
  <c r="S2264" i="5"/>
  <c r="S2337" i="5"/>
  <c r="S2345" i="5"/>
  <c r="S2353" i="5"/>
  <c r="I2118" i="5"/>
  <c r="S2226" i="5"/>
  <c r="G2336" i="5"/>
  <c r="J2368" i="5"/>
  <c r="S2461" i="5"/>
  <c r="J2112" i="5"/>
  <c r="S2119" i="5"/>
  <c r="S2151" i="5"/>
  <c r="S2191" i="5"/>
  <c r="S2199" i="5"/>
  <c r="S2215" i="5"/>
  <c r="S2220" i="5"/>
  <c r="S2236" i="5"/>
  <c r="S2292" i="5"/>
  <c r="I2104" i="5"/>
  <c r="G2166" i="5"/>
  <c r="S2410" i="5"/>
  <c r="S2449" i="5"/>
  <c r="R2464" i="5"/>
  <c r="S2465" i="5"/>
  <c r="S2481" i="5"/>
  <c r="S2497" i="5"/>
  <c r="F2303" i="5"/>
  <c r="S2390" i="5"/>
  <c r="S2394" i="5"/>
  <c r="S2361" i="5"/>
  <c r="S2369" i="5"/>
  <c r="S2377" i="5"/>
  <c r="S2385" i="5"/>
  <c r="F2413" i="5"/>
  <c r="H2421" i="5"/>
  <c r="H2397" i="5"/>
  <c r="S2457" i="5"/>
  <c r="S2473" i="5"/>
  <c r="S2489" i="5"/>
  <c r="S2393" i="5"/>
  <c r="S2397" i="5"/>
  <c r="S2401" i="5"/>
  <c r="S2405" i="5"/>
  <c r="S2409" i="5"/>
  <c r="G2431" i="5"/>
  <c r="J2045" i="5"/>
  <c r="F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F1075" i="5"/>
  <c r="S946" i="5"/>
  <c r="F123" i="5"/>
  <c r="S377" i="5"/>
  <c r="H501" i="5"/>
  <c r="R143" i="5"/>
  <c r="H1455" i="5"/>
  <c r="S1269" i="5"/>
  <c r="J999" i="5"/>
  <c r="S922" i="5"/>
  <c r="S361" i="5"/>
  <c r="F1455" i="5"/>
  <c r="G1075" i="5"/>
  <c r="S798" i="5"/>
  <c r="S2478" i="5"/>
  <c r="J463" i="5"/>
  <c r="S570" i="5"/>
  <c r="S692" i="5"/>
  <c r="F1011" i="5"/>
  <c r="H1344" i="5"/>
  <c r="S1430" i="5"/>
  <c r="S1582" i="5"/>
  <c r="S1646"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S727" i="5"/>
  <c r="S834" i="5"/>
  <c r="S871" i="5"/>
  <c r="S914" i="5"/>
  <c r="S974" i="5"/>
  <c r="S1038" i="5"/>
  <c r="S1044" i="5"/>
  <c r="S1050" i="5"/>
  <c r="S1098" i="5"/>
  <c r="S1148" i="5"/>
  <c r="S1177" i="5"/>
  <c r="S1213" i="5"/>
  <c r="S1249" i="5"/>
  <c r="S1390" i="5"/>
  <c r="I1416" i="5"/>
  <c r="S1428" i="5"/>
  <c r="S1466" i="5"/>
  <c r="S1494" i="5"/>
  <c r="S1568" i="5"/>
  <c r="S1672" i="5"/>
  <c r="S1678" i="5"/>
  <c r="S1684" i="5"/>
  <c r="F1720" i="5"/>
  <c r="R1759" i="5"/>
  <c r="H1759" i="5"/>
  <c r="S1791" i="5"/>
  <c r="S1823" i="5"/>
  <c r="R1827" i="5"/>
  <c r="I1911" i="5"/>
  <c r="S2198" i="5"/>
  <c r="R2396" i="5"/>
  <c r="H2396" i="5"/>
  <c r="S2417" i="5"/>
  <c r="S2470" i="5"/>
  <c r="I333" i="5"/>
  <c r="I236" i="5"/>
  <c r="G236" i="5"/>
  <c r="F236" i="5"/>
  <c r="S432" i="5"/>
  <c r="S438" i="5"/>
  <c r="S444" i="5"/>
  <c r="S474" i="5"/>
  <c r="S500" i="5"/>
  <c r="S505" i="5"/>
  <c r="S564" i="5"/>
  <c r="S604" i="5"/>
  <c r="S634" i="5"/>
  <c r="S669" i="5"/>
  <c r="S680" i="5"/>
  <c r="S791" i="5"/>
  <c r="S902" i="5"/>
  <c r="S1056" i="5"/>
  <c r="S1135" i="5"/>
  <c r="S1144" i="5"/>
  <c r="S1293" i="5"/>
  <c r="S1386" i="5"/>
  <c r="S1474" i="5"/>
  <c r="S1502" i="5"/>
  <c r="S1534" i="5"/>
  <c r="S1546" i="5"/>
  <c r="S1598" i="5"/>
  <c r="S1610" i="5"/>
  <c r="S1662" i="5"/>
  <c r="S1696" i="5"/>
  <c r="S1871" i="5"/>
  <c r="G2000" i="5"/>
  <c r="F2239" i="5"/>
  <c r="S2326" i="5"/>
  <c r="S2348" i="5"/>
  <c r="S2378" i="5"/>
  <c r="S2425" i="5"/>
  <c r="S399" i="5"/>
  <c r="H381" i="5"/>
  <c r="R381" i="5"/>
  <c r="G461" i="5"/>
  <c r="S980" i="5"/>
  <c r="F381" i="5"/>
  <c r="I563" i="5"/>
  <c r="R236" i="5"/>
  <c r="S359"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H1712" i="5"/>
  <c r="I1782" i="5"/>
  <c r="H1782" i="5"/>
  <c r="R1782" i="5"/>
  <c r="H1814" i="5"/>
  <c r="R1947" i="5"/>
  <c r="I163" i="5"/>
  <c r="H163" i="5"/>
  <c r="F163" i="5"/>
  <c r="I87" i="5"/>
  <c r="R1784" i="5"/>
  <c r="G163" i="5"/>
  <c r="G373" i="5"/>
  <c r="H373" i="5"/>
  <c r="H87" i="5"/>
  <c r="I319" i="5"/>
  <c r="R319" i="5"/>
  <c r="F319" i="5"/>
  <c r="R1419" i="5"/>
  <c r="H195" i="5"/>
  <c r="I131" i="5"/>
  <c r="J2000" i="5"/>
  <c r="R195" i="5"/>
  <c r="F2000" i="5"/>
  <c r="H1856" i="5"/>
  <c r="G1712" i="5"/>
  <c r="G1403" i="5"/>
  <c r="J1563" i="5"/>
  <c r="R1712" i="5"/>
  <c r="R2118" i="5"/>
  <c r="G2392" i="5"/>
  <c r="R2000" i="5"/>
  <c r="F1563" i="5"/>
  <c r="I2000" i="5"/>
  <c r="G1139" i="5"/>
  <c r="R341" i="5"/>
  <c r="R1856" i="5"/>
  <c r="H2000" i="5"/>
  <c r="H1139" i="5"/>
  <c r="H1403" i="5"/>
  <c r="I1116" i="5"/>
  <c r="I1256" i="5"/>
  <c r="J877" i="5"/>
  <c r="J1564" i="5"/>
  <c r="F175" i="5"/>
  <c r="R175" i="5"/>
  <c r="H175" i="5"/>
  <c r="I175" i="5"/>
  <c r="S230" i="5"/>
  <c r="H253" i="5"/>
  <c r="R253" i="5"/>
  <c r="I253" i="5"/>
  <c r="G253" i="5"/>
  <c r="S260" i="5"/>
  <c r="S284" i="5"/>
  <c r="S296" i="5"/>
  <c r="S346" i="5"/>
  <c r="S358" i="5"/>
  <c r="S364" i="5"/>
  <c r="S418" i="5"/>
  <c r="S437" i="5"/>
  <c r="S461" i="5"/>
  <c r="S2468" i="5"/>
  <c r="G545" i="5"/>
  <c r="R49" i="5"/>
  <c r="R33" i="5"/>
  <c r="I19" i="5"/>
  <c r="G71" i="5"/>
  <c r="H1436" i="5"/>
  <c r="G1548" i="5"/>
  <c r="G1612" i="5"/>
  <c r="F187" i="5"/>
  <c r="G175" i="5"/>
  <c r="R1548" i="5"/>
  <c r="R1612" i="5"/>
  <c r="G1436" i="5"/>
  <c r="R1670" i="5"/>
  <c r="I276" i="5"/>
  <c r="F1612" i="5"/>
  <c r="J1548" i="5"/>
  <c r="J1612" i="5"/>
  <c r="S278" i="5"/>
  <c r="I2255" i="5"/>
  <c r="R543" i="5"/>
  <c r="S751" i="5"/>
  <c r="S806" i="5"/>
  <c r="S1388" i="5"/>
  <c r="S2430" i="5"/>
  <c r="S580" i="5"/>
  <c r="J1192" i="5"/>
  <c r="S838" i="5"/>
  <c r="S575" i="5"/>
  <c r="S636" i="5"/>
  <c r="S502" i="5"/>
  <c r="S532" i="5"/>
  <c r="S1118" i="5"/>
  <c r="S1150" i="5"/>
  <c r="S1456" i="5"/>
  <c r="S2030" i="5"/>
  <c r="F111" i="5"/>
  <c r="S398" i="5"/>
  <c r="F543" i="5"/>
  <c r="G543" i="5"/>
  <c r="S601" i="5"/>
  <c r="S672" i="5"/>
  <c r="S954" i="5"/>
  <c r="S1030" i="5"/>
  <c r="S1142" i="5"/>
  <c r="S790" i="5"/>
  <c r="S854" i="5"/>
  <c r="H472" i="5"/>
  <c r="F472" i="5"/>
  <c r="H302" i="5"/>
  <c r="G302" i="5"/>
  <c r="S1006" i="5"/>
  <c r="S1012" i="5"/>
  <c r="S1047" i="5"/>
  <c r="S1064" i="5"/>
  <c r="S1070" i="5"/>
  <c r="S1082" i="5"/>
  <c r="G985" i="5"/>
  <c r="R89" i="5"/>
  <c r="G73" i="5"/>
  <c r="H57" i="5"/>
  <c r="R41" i="5"/>
  <c r="I25" i="5"/>
  <c r="S972" i="5"/>
  <c r="S2370" i="5"/>
  <c r="R853" i="5"/>
  <c r="S1076" i="5"/>
  <c r="R223" i="5"/>
  <c r="R2148" i="5"/>
  <c r="G2148" i="5"/>
  <c r="H2148" i="5"/>
  <c r="S2350" i="5"/>
  <c r="S2034" i="5"/>
  <c r="S2138" i="5"/>
  <c r="S961" i="5"/>
  <c r="I1144" i="5"/>
  <c r="S744" i="5"/>
  <c r="S208" i="5"/>
  <c r="S214" i="5"/>
  <c r="S264" i="5"/>
  <c r="S1404" i="5"/>
  <c r="S1448" i="5"/>
  <c r="S1552" i="5"/>
  <c r="S1634" i="5"/>
  <c r="H1743" i="5"/>
  <c r="G2311" i="5"/>
  <c r="S270" i="5"/>
  <c r="S309" i="5"/>
  <c r="S344" i="5"/>
  <c r="S391" i="5"/>
  <c r="S409" i="5"/>
  <c r="S441" i="5"/>
  <c r="S453" i="5"/>
  <c r="S506" i="5"/>
  <c r="S511" i="5"/>
  <c r="S518" i="5"/>
  <c r="H523" i="5"/>
  <c r="J523" i="5"/>
  <c r="I523" i="5"/>
  <c r="S548" i="5"/>
  <c r="S559" i="5"/>
  <c r="F564" i="5"/>
  <c r="J564" i="5"/>
  <c r="H564" i="5"/>
  <c r="S569" i="5"/>
  <c r="S599" i="5"/>
  <c r="S609" i="5"/>
  <c r="G629" i="5"/>
  <c r="J629" i="5"/>
  <c r="S645" i="5"/>
  <c r="I660" i="5"/>
  <c r="G660" i="5"/>
  <c r="F660" i="5"/>
  <c r="H660" i="5"/>
  <c r="J660" i="5"/>
  <c r="S670" i="5"/>
  <c r="S728" i="5"/>
  <c r="S733" i="5"/>
  <c r="S2441" i="5"/>
  <c r="S2462" i="5"/>
  <c r="G81" i="5"/>
  <c r="R660" i="5"/>
  <c r="R564" i="5"/>
  <c r="F19" i="5"/>
  <c r="F203" i="5"/>
  <c r="S215" i="5"/>
  <c r="R219" i="5"/>
  <c r="S1704" i="5"/>
  <c r="S1727" i="5"/>
  <c r="H1744" i="5"/>
  <c r="I1848" i="5"/>
  <c r="F1848" i="5"/>
  <c r="G1848" i="5"/>
  <c r="S2028" i="5"/>
  <c r="S2056" i="5"/>
  <c r="S2094" i="5"/>
  <c r="I2270" i="5"/>
  <c r="G2270" i="5"/>
  <c r="S1164" i="5"/>
  <c r="S1205" i="5"/>
  <c r="H1240" i="5"/>
  <c r="I1240" i="5"/>
  <c r="I1310" i="5"/>
  <c r="H1310" i="5"/>
  <c r="F1310" i="5"/>
  <c r="J1310" i="5"/>
  <c r="G1310" i="5"/>
  <c r="S1420" i="5"/>
  <c r="S1438" i="5"/>
  <c r="S1470" i="5"/>
  <c r="J1531" i="5"/>
  <c r="S1108" i="5"/>
  <c r="R870" i="5"/>
  <c r="G870" i="5"/>
  <c r="R1068" i="5"/>
  <c r="H1068" i="5"/>
  <c r="I972" i="5"/>
  <c r="J444" i="5"/>
  <c r="F444" i="5"/>
  <c r="G2041" i="5"/>
  <c r="F1607" i="5"/>
  <c r="R907" i="5"/>
  <c r="J907" i="5"/>
  <c r="F907" i="5"/>
  <c r="H907" i="5"/>
  <c r="I907" i="5"/>
  <c r="J443" i="5"/>
  <c r="R443" i="5"/>
  <c r="I1286" i="5"/>
  <c r="J823" i="5"/>
  <c r="F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2008" i="5"/>
  <c r="H1715" i="5"/>
  <c r="R2008" i="5"/>
  <c r="F523" i="5"/>
  <c r="F627" i="5"/>
  <c r="F1139" i="5"/>
  <c r="J627" i="5"/>
  <c r="R431" i="5"/>
  <c r="G877" i="5"/>
  <c r="F1436" i="5"/>
  <c r="R1020" i="5"/>
  <c r="I1500" i="5"/>
  <c r="J1436" i="5"/>
  <c r="I1436" i="5"/>
  <c r="R1436" i="5"/>
  <c r="G1622" i="5"/>
  <c r="S639" i="5"/>
  <c r="S528" i="5"/>
  <c r="S583" i="5"/>
  <c r="S886" i="5"/>
  <c r="R2407" i="5"/>
  <c r="J2407" i="5"/>
  <c r="F2391" i="5"/>
  <c r="J2327" i="5"/>
  <c r="G2327" i="5"/>
  <c r="J2303" i="5"/>
  <c r="H2303" i="5"/>
  <c r="I2303" i="5"/>
  <c r="G2231" i="5"/>
  <c r="F1628" i="5"/>
  <c r="G1688" i="5"/>
  <c r="S534" i="5"/>
  <c r="S607" i="5"/>
  <c r="S1088" i="5"/>
  <c r="S229" i="5"/>
  <c r="J1654" i="5"/>
  <c r="R980" i="5"/>
  <c r="F1604" i="5"/>
  <c r="R300" i="5"/>
  <c r="F579" i="5"/>
  <c r="S202" i="5"/>
  <c r="J579" i="5"/>
  <c r="G1492" i="5"/>
  <c r="R1038" i="5"/>
  <c r="R468" i="5"/>
  <c r="F468" i="5"/>
  <c r="J1068" i="5"/>
  <c r="F1068" i="5"/>
  <c r="S194" i="5"/>
  <c r="S350" i="5"/>
  <c r="S458" i="5"/>
  <c r="S250" i="5"/>
  <c r="F516" i="5"/>
  <c r="G472" i="5"/>
  <c r="F1644" i="5"/>
  <c r="I1020" i="5"/>
  <c r="G516" i="5"/>
  <c r="R516" i="5"/>
  <c r="G1564"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R685" i="5"/>
  <c r="R749" i="5"/>
  <c r="J1044" i="5"/>
  <c r="S490" i="5"/>
  <c r="S470" i="5"/>
  <c r="S210" i="5"/>
  <c r="S258" i="5"/>
  <c r="S308" i="5"/>
  <c r="S484" i="5"/>
  <c r="S207" i="5"/>
  <c r="S231" i="5"/>
  <c r="J612" i="5"/>
  <c r="S615" i="5"/>
  <c r="G966" i="5"/>
  <c r="G2062" i="5"/>
  <c r="R2119" i="5"/>
  <c r="F940" i="5"/>
  <c r="J476" i="5"/>
  <c r="I2040" i="5"/>
  <c r="H1004" i="5"/>
  <c r="G2292" i="5"/>
  <c r="I966" i="5"/>
  <c r="J966" i="5"/>
  <c r="G598" i="5"/>
  <c r="I310" i="5"/>
  <c r="J2479" i="5"/>
  <c r="R723" i="5"/>
  <c r="F296" i="5"/>
  <c r="F723" i="5"/>
  <c r="J540" i="5"/>
  <c r="H691" i="5"/>
  <c r="R2486" i="5"/>
  <c r="G1995" i="5"/>
  <c r="F680" i="5"/>
  <c r="R691" i="5"/>
  <c r="H140" i="5"/>
  <c r="J2486" i="5"/>
  <c r="G2087" i="5"/>
  <c r="F755" i="5"/>
  <c r="F2328" i="5"/>
  <c r="H55" i="5"/>
  <c r="R140" i="5"/>
  <c r="J755" i="5"/>
  <c r="H2328" i="5"/>
  <c r="G364" i="5"/>
  <c r="F2406" i="5"/>
  <c r="J680" i="5"/>
  <c r="R510" i="5"/>
  <c r="H2271" i="5"/>
  <c r="J2271" i="5"/>
  <c r="J638" i="5"/>
  <c r="H2206" i="5"/>
  <c r="F35" i="5"/>
  <c r="I1104" i="5"/>
  <c r="I638" i="5"/>
  <c r="J1167" i="5"/>
  <c r="G1574" i="5"/>
  <c r="J510" i="5"/>
  <c r="F207" i="5"/>
  <c r="G791" i="5"/>
  <c r="R2271" i="5"/>
  <c r="R598" i="5"/>
  <c r="I510" i="5"/>
  <c r="H347" i="5"/>
  <c r="G2206" i="5"/>
  <c r="J1411" i="5"/>
  <c r="H967" i="5"/>
  <c r="F2271" i="5"/>
  <c r="I680" i="5"/>
  <c r="F510" i="5"/>
  <c r="F55" i="5"/>
  <c r="H680" i="5"/>
  <c r="F638" i="5"/>
  <c r="H598" i="5"/>
  <c r="G510" i="5"/>
  <c r="I2206" i="5"/>
  <c r="F2206" i="5"/>
  <c r="R1046" i="5"/>
  <c r="I598" i="5"/>
  <c r="R680" i="5"/>
  <c r="G638" i="5"/>
  <c r="H207" i="5"/>
  <c r="J2206" i="5"/>
  <c r="I2364" i="5"/>
  <c r="R640" i="5"/>
  <c r="G2364" i="5"/>
  <c r="H1476" i="5"/>
  <c r="H1267" i="5"/>
  <c r="G1524" i="5"/>
  <c r="G1286" i="5"/>
  <c r="F800" i="5"/>
  <c r="J895" i="5"/>
  <c r="J2406" i="5"/>
  <c r="R1286" i="5"/>
  <c r="R1572" i="5"/>
  <c r="G653" i="5"/>
  <c r="H693" i="5"/>
  <c r="R772" i="5"/>
  <c r="F284" i="5"/>
  <c r="R2432" i="5"/>
  <c r="F364" i="5"/>
  <c r="R1503" i="5"/>
  <c r="I2333" i="5"/>
  <c r="I2252" i="5"/>
  <c r="R693" i="5"/>
  <c r="I1213" i="5"/>
  <c r="G2432" i="5"/>
  <c r="F2392" i="5"/>
  <c r="F2152" i="5"/>
  <c r="F1213" i="5"/>
  <c r="R1331" i="5"/>
  <c r="I2054" i="5"/>
  <c r="J1823" i="5"/>
  <c r="I982" i="5"/>
  <c r="I1983" i="5"/>
  <c r="F693" i="5"/>
  <c r="F316" i="5"/>
  <c r="J2392" i="5"/>
  <c r="J2054" i="5"/>
  <c r="H81" i="5"/>
  <c r="H604" i="5"/>
  <c r="J1024" i="5"/>
  <c r="R1823" i="5"/>
  <c r="J1171" i="5"/>
  <c r="I1267" i="5"/>
  <c r="F81" i="5"/>
  <c r="R81" i="5"/>
  <c r="I316" i="5"/>
  <c r="F540" i="5"/>
  <c r="G140" i="5"/>
  <c r="F1499" i="5"/>
  <c r="H2486" i="5"/>
  <c r="G2486" i="5"/>
  <c r="H747" i="5"/>
  <c r="H2316" i="5"/>
  <c r="J2316" i="5"/>
  <c r="I2062" i="5"/>
  <c r="I2316" i="5"/>
  <c r="G2406" i="5"/>
  <c r="I604" i="5"/>
  <c r="F2333" i="5"/>
  <c r="H653" i="5"/>
  <c r="G284" i="5"/>
  <c r="J693" i="5"/>
  <c r="H316" i="5"/>
  <c r="J1428" i="5"/>
  <c r="F772" i="5"/>
  <c r="H679" i="5"/>
  <c r="I540" i="5"/>
  <c r="I284" i="5"/>
  <c r="F140" i="5"/>
  <c r="R1213" i="5"/>
  <c r="I2406" i="5"/>
  <c r="R2379" i="5"/>
  <c r="J2152" i="5"/>
  <c r="I2432" i="5"/>
  <c r="F1983" i="5"/>
  <c r="R1967" i="5"/>
  <c r="F230" i="5"/>
  <c r="H364" i="5"/>
  <c r="R416" i="5"/>
  <c r="H2392" i="5"/>
  <c r="J1286" i="5"/>
  <c r="F2316" i="5"/>
  <c r="R604" i="5"/>
  <c r="I640" i="5"/>
  <c r="R895" i="5"/>
  <c r="I271" i="5"/>
  <c r="H2333" i="5"/>
  <c r="G1720" i="5"/>
  <c r="F653" i="5"/>
  <c r="I792" i="5"/>
  <c r="R316" i="5"/>
  <c r="I1428" i="5"/>
  <c r="J772" i="5"/>
  <c r="F711" i="5"/>
  <c r="H540" i="5"/>
  <c r="H284" i="5"/>
  <c r="F547" i="5"/>
  <c r="G1213" i="5"/>
  <c r="I2479" i="5"/>
  <c r="H2406" i="5"/>
  <c r="I2392" i="5"/>
  <c r="I2208" i="5"/>
  <c r="G2134" i="5"/>
  <c r="F2208" i="5"/>
  <c r="R1983" i="5"/>
  <c r="J1983" i="5"/>
  <c r="J952" i="5"/>
  <c r="H408" i="5"/>
  <c r="J551" i="5"/>
  <c r="G604" i="5"/>
  <c r="H640" i="5"/>
  <c r="G1823" i="5"/>
  <c r="G895" i="5"/>
  <c r="R2208" i="5"/>
  <c r="G1989" i="5"/>
  <c r="R1720" i="5"/>
  <c r="J653" i="5"/>
  <c r="G316" i="5"/>
  <c r="I693" i="5"/>
  <c r="R792" i="5"/>
  <c r="H1428" i="5"/>
  <c r="R540" i="5"/>
  <c r="H2134" i="5"/>
  <c r="H2035" i="5"/>
  <c r="H1983" i="5"/>
  <c r="R1989" i="5"/>
  <c r="H2062" i="5"/>
  <c r="H1286" i="5"/>
  <c r="G2316" i="5"/>
  <c r="I472" i="5"/>
  <c r="F640" i="5"/>
  <c r="F2479" i="5"/>
  <c r="G751" i="5"/>
  <c r="G193" i="5"/>
  <c r="J604" i="5"/>
  <c r="F2196" i="5"/>
  <c r="H2196" i="5"/>
  <c r="J2196" i="5"/>
  <c r="I364" i="5"/>
  <c r="H437" i="5"/>
  <c r="J2333" i="5"/>
  <c r="H1720" i="5"/>
  <c r="R653" i="5"/>
  <c r="G1005" i="5"/>
  <c r="R1428" i="5"/>
  <c r="F168" i="5"/>
  <c r="F743" i="5"/>
  <c r="F1387" i="5"/>
  <c r="H2432" i="5"/>
  <c r="G2281" i="5"/>
  <c r="R2316" i="5"/>
  <c r="J472" i="5"/>
  <c r="G640" i="5"/>
  <c r="J864" i="5"/>
  <c r="I81" i="5"/>
  <c r="H1823" i="5"/>
  <c r="I1503" i="5"/>
  <c r="G2333" i="5"/>
  <c r="F1454" i="5"/>
  <c r="I772" i="5"/>
  <c r="J2279"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504" i="5"/>
  <c r="J1799" i="5"/>
  <c r="F256" i="5"/>
  <c r="J1590" i="5"/>
  <c r="G255" i="5"/>
  <c r="R256" i="5"/>
  <c r="G1590" i="5"/>
  <c r="R1660" i="5"/>
  <c r="I1472" i="5"/>
  <c r="R1664" i="5"/>
  <c r="I255" i="5"/>
  <c r="F310" i="5"/>
  <c r="F255" i="5"/>
  <c r="J1752" i="5"/>
  <c r="R2413" i="5"/>
  <c r="F1600" i="5"/>
  <c r="H255" i="5"/>
  <c r="G2263" i="5"/>
  <c r="F659" i="5"/>
  <c r="I1895" i="5"/>
  <c r="H2384" i="5"/>
  <c r="R1184" i="5"/>
  <c r="R992" i="5"/>
  <c r="I1752" i="5"/>
  <c r="G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F1038" i="5"/>
  <c r="J1328" i="5"/>
  <c r="R1328" i="5"/>
  <c r="R1352" i="5"/>
  <c r="F1895" i="5"/>
  <c r="R1651" i="5"/>
  <c r="H1799" i="5"/>
  <c r="H1251" i="5"/>
  <c r="G1542" i="5"/>
  <c r="F462" i="5"/>
  <c r="J710" i="5"/>
  <c r="H959" i="5"/>
  <c r="H1328" i="5"/>
  <c r="I1328" i="5"/>
  <c r="I462" i="5"/>
  <c r="F910" i="5"/>
  <c r="J1895" i="5"/>
  <c r="H622" i="5"/>
  <c r="J1219" i="5"/>
  <c r="J462" i="5"/>
  <c r="F710" i="5"/>
  <c r="J959" i="5"/>
  <c r="I1304" i="5"/>
  <c r="G462" i="5"/>
  <c r="H462" i="5"/>
  <c r="H1895" i="5"/>
  <c r="R1219" i="5"/>
  <c r="G715" i="5"/>
  <c r="I1606" i="5"/>
  <c r="R1432" i="5"/>
  <c r="J1184" i="5"/>
  <c r="H1447" i="5"/>
  <c r="I1799" i="5"/>
  <c r="H715" i="5"/>
  <c r="G1038" i="5"/>
  <c r="F1063" i="5"/>
  <c r="I1694" i="5"/>
  <c r="F1799" i="5"/>
  <c r="R104" i="5"/>
  <c r="I248" i="5"/>
  <c r="H376" i="5"/>
  <c r="I168" i="5"/>
  <c r="H248" i="5"/>
  <c r="J2016" i="5"/>
  <c r="R376" i="5"/>
  <c r="R2016" i="5"/>
  <c r="H126" i="5"/>
  <c r="H168" i="5"/>
  <c r="I126" i="5"/>
  <c r="F1771" i="5"/>
  <c r="J1632" i="5"/>
  <c r="G1231" i="5"/>
  <c r="G1024" i="5"/>
  <c r="H638" i="5"/>
  <c r="H1046" i="5"/>
  <c r="F315" i="5"/>
  <c r="I2171" i="5"/>
  <c r="J2171" i="5"/>
  <c r="G544" i="5"/>
  <c r="F544" i="5"/>
  <c r="H2171" i="5"/>
  <c r="J1419" i="5"/>
  <c r="H1590" i="5"/>
  <c r="F1046" i="5"/>
  <c r="J1660" i="5"/>
  <c r="F598" i="5"/>
  <c r="G1046" i="5"/>
  <c r="R967" i="5"/>
  <c r="F22" i="5"/>
  <c r="J982" i="5"/>
  <c r="G2171" i="5"/>
  <c r="F2171" i="5"/>
  <c r="R2171" i="5"/>
  <c r="S252" i="5"/>
  <c r="I446" i="5"/>
  <c r="F1099" i="5"/>
  <c r="R1179" i="5"/>
  <c r="J1879" i="5"/>
  <c r="S392" i="5"/>
  <c r="S1201" i="5"/>
  <c r="S950" i="5"/>
  <c r="H859" i="5"/>
  <c r="S618" i="5"/>
  <c r="S473" i="5"/>
  <c r="G1275" i="5"/>
  <c r="S729" i="5"/>
  <c r="S712" i="5"/>
  <c r="I1208" i="5"/>
  <c r="J399" i="5"/>
  <c r="S286" i="5"/>
  <c r="G1483" i="5"/>
  <c r="J623" i="5"/>
  <c r="S1126" i="5"/>
  <c r="S660" i="5"/>
  <c r="I347" i="5"/>
  <c r="G859" i="5"/>
  <c r="H150" i="5"/>
  <c r="S1223" i="5"/>
  <c r="S1194" i="5"/>
  <c r="G990" i="5"/>
  <c r="S318" i="5"/>
  <c r="J1275" i="5"/>
  <c r="J446" i="5"/>
  <c r="S326"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R552" i="5"/>
  <c r="F752" i="5"/>
  <c r="H446" i="5"/>
  <c r="G1099" i="5"/>
  <c r="I859" i="5"/>
  <c r="S114" i="5"/>
  <c r="S460" i="5"/>
  <c r="I1879" i="5"/>
  <c r="F1935" i="5"/>
  <c r="H1879" i="5"/>
  <c r="I107" i="5"/>
  <c r="H768" i="5"/>
  <c r="S1180" i="5"/>
  <c r="S833" i="5"/>
  <c r="S216" i="5"/>
  <c r="G446" i="5"/>
  <c r="J859" i="5"/>
  <c r="S494" i="5"/>
  <c r="S988" i="5"/>
  <c r="S1230" i="5"/>
  <c r="S527" i="5"/>
  <c r="S1173" i="5"/>
  <c r="S292" i="5"/>
  <c r="S354" i="5"/>
  <c r="R427" i="5"/>
  <c r="S942" i="5"/>
  <c r="S1257" i="5"/>
  <c r="S1329" i="5"/>
  <c r="S1400" i="5"/>
  <c r="S1422" i="5"/>
  <c r="S1480" i="5"/>
  <c r="S1504" i="5"/>
  <c r="H1519" i="5"/>
  <c r="G1519" i="5"/>
  <c r="S1532" i="5"/>
  <c r="S1545" i="5"/>
  <c r="R1551" i="5"/>
  <c r="G1551" i="5"/>
  <c r="S1564" i="5"/>
  <c r="S1577" i="5"/>
  <c r="R1583" i="5"/>
  <c r="I1583" i="5"/>
  <c r="F1583" i="5"/>
  <c r="S1609" i="5"/>
  <c r="S1628" i="5"/>
  <c r="S1641" i="5"/>
  <c r="F1679" i="5"/>
  <c r="I1679" i="5"/>
  <c r="S1686" i="5"/>
  <c r="S1692" i="5"/>
  <c r="S1705" i="5"/>
  <c r="S1718" i="5"/>
  <c r="R1727" i="5"/>
  <c r="I1727" i="5"/>
  <c r="F1727" i="5"/>
  <c r="J1760" i="5"/>
  <c r="S1766" i="5"/>
  <c r="S1784" i="5"/>
  <c r="F1795" i="5"/>
  <c r="S1801" i="5"/>
  <c r="J1807" i="5"/>
  <c r="S1814" i="5"/>
  <c r="G1819" i="5"/>
  <c r="H1819" i="5"/>
  <c r="G1824" i="5"/>
  <c r="S1830" i="5"/>
  <c r="F1835" i="5"/>
  <c r="S1847" i="5"/>
  <c r="J1859" i="5"/>
  <c r="I1859" i="5"/>
  <c r="S1865" i="5"/>
  <c r="S1876" i="5"/>
  <c r="H1883" i="5"/>
  <c r="I1883" i="5"/>
  <c r="J1883" i="5"/>
  <c r="F1883" i="5"/>
  <c r="G1883" i="5"/>
  <c r="H1907"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G215" i="5"/>
  <c r="F215" i="5"/>
  <c r="F459" i="5"/>
  <c r="S501" i="5"/>
  <c r="I519" i="5"/>
  <c r="H519" i="5"/>
  <c r="S878" i="5"/>
  <c r="S1193" i="5"/>
  <c r="S1306" i="5"/>
  <c r="G1384" i="5"/>
  <c r="I1384" i="5"/>
  <c r="S2029" i="5"/>
  <c r="G2320" i="5"/>
  <c r="S304" i="5"/>
  <c r="G1051" i="5"/>
  <c r="R1743" i="5"/>
  <c r="H183" i="5"/>
  <c r="I1819" i="5"/>
  <c r="F1743" i="5"/>
  <c r="I2320" i="5"/>
  <c r="S285" i="5"/>
  <c r="H664" i="5"/>
  <c r="H1615" i="5"/>
  <c r="I1615" i="5"/>
  <c r="F1615" i="5"/>
  <c r="G1615" i="5"/>
  <c r="R339" i="5"/>
  <c r="I1824" i="5"/>
  <c r="F1672" i="5"/>
  <c r="I119" i="5"/>
  <c r="F2062" i="5"/>
  <c r="J2062" i="5"/>
  <c r="S1790" i="5"/>
  <c r="J1743" i="5"/>
  <c r="R1912" i="5"/>
  <c r="G1190" i="5"/>
  <c r="F1190" i="5"/>
  <c r="G599" i="5"/>
  <c r="S266" i="5"/>
  <c r="G987" i="5"/>
  <c r="R1883" i="5"/>
  <c r="F791" i="5"/>
  <c r="F987" i="5"/>
  <c r="J1583" i="5"/>
  <c r="S1140" i="5"/>
  <c r="J1615" i="5"/>
  <c r="R1647" i="5"/>
  <c r="G1923" i="5"/>
  <c r="S1985" i="5"/>
  <c r="G768" i="5"/>
  <c r="F768" i="5"/>
  <c r="G904" i="5"/>
  <c r="J904" i="5"/>
  <c r="F904" i="5"/>
  <c r="G150" i="5"/>
  <c r="R150" i="5"/>
  <c r="G86" i="5"/>
  <c r="H86" i="5"/>
  <c r="I86" i="5"/>
  <c r="G64" i="5"/>
  <c r="F64" i="5"/>
  <c r="R64" i="5"/>
  <c r="H44" i="5"/>
  <c r="F44" i="5"/>
  <c r="I28" i="5"/>
  <c r="R862" i="5"/>
  <c r="H862" i="5"/>
  <c r="S226" i="5"/>
  <c r="S1622" i="5"/>
  <c r="J2048" i="5"/>
  <c r="G1583" i="5"/>
  <c r="J1519" i="5"/>
  <c r="F1379" i="5"/>
  <c r="R1615" i="5"/>
  <c r="S2004" i="5"/>
  <c r="R1519" i="5"/>
  <c r="F1923" i="5"/>
  <c r="G1299" i="5"/>
  <c r="J1203" i="5"/>
  <c r="I1203" i="5"/>
  <c r="J1647" i="5"/>
  <c r="F2048" i="5"/>
  <c r="G915" i="5"/>
  <c r="R791" i="5"/>
  <c r="F1519" i="5"/>
  <c r="I664" i="5"/>
  <c r="H2435" i="5"/>
  <c r="R2435" i="5"/>
  <c r="S1948" i="5"/>
  <c r="J2011" i="5"/>
  <c r="H459" i="5"/>
  <c r="J519" i="5"/>
  <c r="S717" i="5"/>
  <c r="G664" i="5"/>
  <c r="J1819" i="5"/>
  <c r="S1558" i="5"/>
  <c r="S2023" i="5"/>
  <c r="S1673" i="5"/>
  <c r="I1795" i="5"/>
  <c r="S1854" i="5"/>
  <c r="J1907" i="5"/>
  <c r="S1890" i="5"/>
  <c r="S695" i="5"/>
  <c r="R206" i="5"/>
  <c r="J856" i="5"/>
  <c r="F403" i="5"/>
  <c r="F1167" i="5"/>
  <c r="R919" i="5"/>
  <c r="R166" i="5"/>
  <c r="G547" i="5"/>
  <c r="J547" i="5"/>
  <c r="H475" i="5"/>
  <c r="I856" i="5"/>
  <c r="H864" i="5"/>
  <c r="G475" i="5"/>
  <c r="G919" i="5"/>
  <c r="R55" i="5"/>
  <c r="R350" i="5"/>
  <c r="S222" i="5"/>
  <c r="H856" i="5"/>
  <c r="J455" i="5"/>
  <c r="J919" i="5"/>
  <c r="I1167" i="5"/>
  <c r="R864" i="5"/>
  <c r="J587" i="5"/>
  <c r="H515" i="5"/>
  <c r="F2191" i="5"/>
  <c r="I1566" i="5"/>
  <c r="F1251" i="5"/>
  <c r="J960" i="5"/>
  <c r="R455" i="5"/>
  <c r="J659" i="5"/>
  <c r="H455" i="5"/>
  <c r="H659" i="5"/>
  <c r="I691" i="5"/>
  <c r="F2031" i="5"/>
  <c r="G1935" i="5"/>
  <c r="G887" i="5"/>
  <c r="R887" i="5"/>
  <c r="G351" i="5"/>
  <c r="G267" i="5"/>
  <c r="I267" i="5"/>
  <c r="H267" i="5"/>
  <c r="H151" i="5"/>
  <c r="I151" i="5"/>
  <c r="H231" i="5"/>
  <c r="S360" i="5"/>
  <c r="I371" i="5"/>
  <c r="H371" i="5"/>
  <c r="S412" i="5"/>
  <c r="J439" i="5"/>
  <c r="H439" i="5"/>
  <c r="S452" i="5"/>
  <c r="S493" i="5"/>
  <c r="S553"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208" i="5"/>
  <c r="S1288" i="5"/>
  <c r="J496" i="5"/>
  <c r="F440" i="5"/>
  <c r="I440" i="5"/>
  <c r="I376" i="5"/>
  <c r="I312" i="5"/>
  <c r="G312" i="5"/>
  <c r="G248" i="5"/>
  <c r="F248" i="5"/>
  <c r="R1387" i="5"/>
  <c r="R382" i="5"/>
  <c r="G427" i="5"/>
  <c r="R519" i="5"/>
  <c r="R664" i="5"/>
  <c r="R459" i="5"/>
  <c r="H215" i="5"/>
  <c r="I427" i="5"/>
  <c r="G439" i="5"/>
  <c r="S486" i="5"/>
  <c r="F278" i="5"/>
  <c r="R312" i="5"/>
  <c r="F382" i="5"/>
  <c r="F664" i="5"/>
  <c r="J459" i="5"/>
  <c r="I339" i="5"/>
  <c r="H427" i="5"/>
  <c r="R439"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G496" i="5"/>
  <c r="H496" i="5"/>
  <c r="F1694" i="5"/>
  <c r="R267" i="5"/>
  <c r="J795" i="5"/>
  <c r="H351" i="5"/>
  <c r="I208" i="5"/>
  <c r="H144" i="5"/>
  <c r="I80" i="5"/>
  <c r="H2039" i="5"/>
  <c r="F2039" i="5"/>
  <c r="R2039" i="5"/>
  <c r="J1439" i="5"/>
  <c r="H1439" i="5"/>
  <c r="S472" i="5"/>
  <c r="S244" i="5"/>
  <c r="G339" i="5"/>
  <c r="R183" i="5"/>
  <c r="H440" i="5"/>
  <c r="G391" i="5"/>
  <c r="G519" i="5"/>
  <c r="G183" i="5"/>
  <c r="J1694"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I1647" i="5"/>
  <c r="H1583" i="5"/>
  <c r="S1841" i="5"/>
  <c r="S1375"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G719" i="5"/>
  <c r="J1536" i="5"/>
  <c r="J2071" i="5"/>
  <c r="R1287" i="5"/>
  <c r="H291" i="5"/>
  <c r="R728" i="5"/>
  <c r="R719" i="5"/>
  <c r="J687" i="5"/>
  <c r="G2423" i="5"/>
  <c r="F1432" i="5"/>
  <c r="G1432" i="5"/>
  <c r="I751" i="5"/>
  <c r="I719" i="5"/>
  <c r="R1536" i="5"/>
  <c r="J1223" i="5"/>
  <c r="R687" i="5"/>
  <c r="G1600" i="5"/>
  <c r="F751" i="5"/>
  <c r="G1558" i="5"/>
  <c r="R1600" i="5"/>
  <c r="G1480" i="5"/>
  <c r="H719" i="5"/>
  <c r="I403" i="5"/>
  <c r="R2071" i="5"/>
  <c r="F2423" i="5"/>
  <c r="I1432" i="5"/>
  <c r="H648" i="5"/>
  <c r="R648" i="5"/>
  <c r="H2071" i="5"/>
  <c r="H1191" i="5"/>
  <c r="G238" i="5"/>
  <c r="R403" i="5"/>
  <c r="J1432" i="5"/>
  <c r="G824" i="5"/>
  <c r="F1191" i="5"/>
  <c r="J1255" i="5"/>
  <c r="F719" i="5"/>
  <c r="J2047" i="5"/>
  <c r="G2056" i="5"/>
  <c r="J648" i="5"/>
  <c r="R608" i="5"/>
  <c r="I2352" i="5"/>
  <c r="R2352" i="5"/>
  <c r="G2352" i="5"/>
  <c r="F2352" i="5"/>
  <c r="H2352" i="5"/>
  <c r="S206" i="5"/>
  <c r="S228" i="5"/>
  <c r="S321" i="5"/>
  <c r="H374" i="5"/>
  <c r="I374" i="5"/>
  <c r="F374" i="5"/>
  <c r="G374" i="5"/>
  <c r="R374" i="5"/>
  <c r="S448" i="5"/>
  <c r="S510" i="5"/>
  <c r="S530" i="5"/>
  <c r="S573" i="5"/>
  <c r="S626" i="5"/>
  <c r="S644" i="5"/>
  <c r="S815" i="5"/>
  <c r="J1003" i="5"/>
  <c r="F1003" i="5"/>
  <c r="G1003" i="5"/>
  <c r="S1042" i="5"/>
  <c r="I1067" i="5"/>
  <c r="G1067" i="5"/>
  <c r="J1067" i="5"/>
  <c r="F1067" i="5"/>
  <c r="S1297" i="5"/>
  <c r="S1425" i="5"/>
  <c r="S1454" i="5"/>
  <c r="S1484" i="5"/>
  <c r="J1535" i="5"/>
  <c r="I1535" i="5"/>
  <c r="S1580" i="5"/>
  <c r="F1663" i="5"/>
  <c r="H1663" i="5"/>
  <c r="F1735" i="5"/>
  <c r="R1735" i="5"/>
  <c r="H1735" i="5"/>
  <c r="G1843" i="5"/>
  <c r="R1843" i="5"/>
  <c r="H1843" i="5"/>
  <c r="F103" i="5"/>
  <c r="R2159" i="5"/>
  <c r="G135" i="5"/>
  <c r="I135" i="5"/>
  <c r="R135" i="5"/>
  <c r="H135" i="5"/>
  <c r="F199" i="5"/>
  <c r="R199" i="5"/>
  <c r="I199" i="5"/>
  <c r="S212" i="5"/>
  <c r="F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36" i="5"/>
  <c r="S456" i="5"/>
  <c r="S476" i="5"/>
  <c r="G503" i="5"/>
  <c r="R503" i="5"/>
  <c r="H503" i="5"/>
  <c r="S650" i="5"/>
  <c r="S708" i="5"/>
  <c r="S743" i="5"/>
  <c r="S1080" i="5"/>
  <c r="R1096" i="5"/>
  <c r="G1168" i="5"/>
  <c r="I1168" i="5"/>
  <c r="S1468" i="5"/>
  <c r="S1516" i="5"/>
  <c r="S1644" i="5"/>
  <c r="F2471" i="5"/>
  <c r="J2471" i="5"/>
  <c r="G2471" i="5"/>
  <c r="H2275" i="5"/>
  <c r="R2275" i="5"/>
  <c r="F2275" i="5"/>
  <c r="G2275" i="5"/>
  <c r="J2275" i="5"/>
  <c r="I2275" i="5"/>
  <c r="S142" i="5"/>
  <c r="H295" i="5"/>
  <c r="R295" i="5"/>
  <c r="F295" i="5"/>
  <c r="S314" i="5"/>
  <c r="S369" i="5"/>
  <c r="S424" i="5"/>
  <c r="S517" i="5"/>
  <c r="R567" i="5"/>
  <c r="F567" i="5"/>
  <c r="G567" i="5"/>
  <c r="I567" i="5"/>
  <c r="S679" i="5"/>
  <c r="S782" i="5"/>
  <c r="S808" i="5"/>
  <c r="S842" i="5"/>
  <c r="S1016" i="5"/>
  <c r="R1147" i="5"/>
  <c r="G1147" i="5"/>
  <c r="H1147" i="5"/>
  <c r="F1147" i="5"/>
  <c r="R1152" i="5"/>
  <c r="I1152" i="5"/>
  <c r="H1152" i="5"/>
  <c r="G1152" i="5"/>
  <c r="J1152" i="5"/>
  <c r="G1232" i="5"/>
  <c r="H1232" i="5"/>
  <c r="J1232" i="5"/>
  <c r="G1392" i="5"/>
  <c r="I1392" i="5"/>
  <c r="F1392" i="5"/>
  <c r="I1567" i="5"/>
  <c r="R1567" i="5"/>
  <c r="S1606" i="5"/>
  <c r="S1657" i="5"/>
  <c r="S1702" i="5"/>
  <c r="H1798" i="5"/>
  <c r="G77" i="5"/>
  <c r="F77" i="5"/>
  <c r="H77" i="5"/>
  <c r="I77" i="5"/>
  <c r="R363" i="5"/>
  <c r="F135" i="5"/>
  <c r="R735" i="5"/>
  <c r="G703" i="5"/>
  <c r="J822" i="5"/>
  <c r="I822" i="5"/>
  <c r="H822" i="5"/>
  <c r="G822" i="5"/>
  <c r="R822" i="5"/>
  <c r="S927" i="5"/>
  <c r="S978" i="5"/>
  <c r="H1035" i="5"/>
  <c r="I1035" i="5"/>
  <c r="F1035" i="5"/>
  <c r="J1035" i="5"/>
  <c r="G1035" i="5"/>
  <c r="R1035" i="5"/>
  <c r="J1086" i="5"/>
  <c r="F1086" i="5"/>
  <c r="H1086" i="5"/>
  <c r="I1086" i="5"/>
  <c r="S1225" i="5"/>
  <c r="S1492" i="5"/>
  <c r="S1873" i="5"/>
  <c r="G1951" i="5"/>
  <c r="I1951" i="5"/>
  <c r="S2456" i="5"/>
  <c r="R2335" i="5"/>
  <c r="I2428" i="5"/>
  <c r="G2133" i="5"/>
  <c r="F532" i="5"/>
  <c r="H532" i="5"/>
  <c r="J689" i="5"/>
  <c r="G2021" i="5"/>
  <c r="F1004" i="5"/>
  <c r="G436" i="5"/>
  <c r="I2335" i="5"/>
  <c r="F189" i="5"/>
  <c r="I281" i="5"/>
  <c r="H476" i="5"/>
  <c r="H189" i="5"/>
  <c r="J2292" i="5"/>
  <c r="I644" i="5"/>
  <c r="R831" i="5"/>
  <c r="I2102" i="5"/>
  <c r="G2191" i="5"/>
  <c r="J2191" i="5"/>
  <c r="I2191" i="5"/>
  <c r="G2160" i="5"/>
  <c r="I2160" i="5"/>
  <c r="H2160" i="5"/>
  <c r="H2139" i="5"/>
  <c r="F2139" i="5"/>
  <c r="I1004" i="5"/>
  <c r="J1004" i="5"/>
  <c r="G1468" i="5"/>
  <c r="H1052" i="5"/>
  <c r="S2448" i="5"/>
  <c r="G2102" i="5"/>
  <c r="G476" i="5"/>
  <c r="I476" i="5"/>
  <c r="J644" i="5"/>
  <c r="R189" i="5"/>
  <c r="H2292"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22" i="5"/>
  <c r="S330" i="5"/>
  <c r="S375" i="5"/>
  <c r="G443" i="5"/>
  <c r="I443" i="5"/>
  <c r="S449" i="5"/>
  <c r="S498" i="5"/>
  <c r="S598" i="5"/>
  <c r="G603" i="5"/>
  <c r="R603" i="5"/>
  <c r="S697" i="5"/>
  <c r="S953" i="5"/>
  <c r="F991" i="5"/>
  <c r="G991" i="5"/>
  <c r="J991" i="5"/>
  <c r="I991" i="5"/>
  <c r="S1004" i="5"/>
  <c r="S1049" i="5"/>
  <c r="J1055" i="5"/>
  <c r="G1055" i="5"/>
  <c r="S1062" i="5"/>
  <c r="S1097" i="5"/>
  <c r="G1128" i="5"/>
  <c r="R1128" i="5"/>
  <c r="H1128" i="5"/>
  <c r="F1143" i="5"/>
  <c r="J1158" i="5"/>
  <c r="I1158" i="5"/>
  <c r="G1158" i="5"/>
  <c r="S1169" i="5"/>
  <c r="R1176" i="5"/>
  <c r="G1176" i="5"/>
  <c r="S1255" i="5"/>
  <c r="S1321" i="5"/>
  <c r="J1344" i="5"/>
  <c r="G1344" i="5"/>
  <c r="R1344" i="5"/>
  <c r="S1368" i="5"/>
  <c r="R1408" i="5"/>
  <c r="F1867" i="5"/>
  <c r="I1867" i="5"/>
  <c r="S2177" i="5"/>
  <c r="S2246" i="5"/>
  <c r="H2265" i="5"/>
  <c r="J2335" i="5"/>
  <c r="F1052" i="5"/>
  <c r="R1877" i="5"/>
  <c r="G129" i="5"/>
  <c r="H644" i="5"/>
  <c r="R2291" i="5"/>
  <c r="S248" i="5"/>
  <c r="I589" i="5"/>
  <c r="S2079" i="5"/>
  <c r="J2280" i="5"/>
  <c r="H935" i="5"/>
  <c r="H827" i="5"/>
  <c r="F827" i="5"/>
  <c r="G499" i="5"/>
  <c r="H499" i="5"/>
  <c r="R499" i="5"/>
  <c r="J499" i="5"/>
  <c r="G315" i="5"/>
  <c r="H315" i="5"/>
  <c r="H355" i="5"/>
  <c r="R355" i="5"/>
  <c r="H2383" i="5"/>
  <c r="R2383" i="5"/>
  <c r="S2118" i="5"/>
  <c r="S2329" i="5"/>
  <c r="S2392" i="5"/>
  <c r="S2424" i="5"/>
  <c r="R244" i="5"/>
  <c r="S2496" i="5"/>
  <c r="F644" i="5"/>
  <c r="J1052" i="5"/>
  <c r="I1901" i="5"/>
  <c r="J2367" i="5"/>
  <c r="J2291" i="5"/>
  <c r="H2390" i="5"/>
  <c r="H1024" i="5"/>
  <c r="I1024" i="5"/>
  <c r="R1024" i="5"/>
  <c r="F982" i="5"/>
  <c r="R982" i="5"/>
  <c r="H982" i="5"/>
  <c r="I528" i="5"/>
  <c r="H1776" i="5"/>
  <c r="S2239" i="5"/>
  <c r="H2405" i="5"/>
  <c r="G2335" i="5"/>
  <c r="G532" i="5"/>
  <c r="H1867" i="5"/>
  <c r="S2170" i="5"/>
  <c r="R476" i="5"/>
  <c r="G1277" i="5"/>
  <c r="F1439" i="5"/>
  <c r="R1439" i="5"/>
  <c r="G411" i="5"/>
  <c r="R1468" i="5"/>
  <c r="H757" i="5"/>
  <c r="I757" i="5"/>
  <c r="R436" i="5"/>
  <c r="I436" i="5"/>
  <c r="H436" i="5"/>
  <c r="F43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I2368" i="5"/>
  <c r="H1560" i="5"/>
  <c r="J675" i="5"/>
  <c r="F1006" i="5"/>
  <c r="F1560" i="5"/>
  <c r="H632" i="5"/>
  <c r="J1271" i="5"/>
  <c r="J944" i="5"/>
  <c r="G1560" i="5"/>
  <c r="H592" i="5"/>
  <c r="I31" i="5"/>
  <c r="H1302" i="5"/>
  <c r="F1566"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G1902" i="5"/>
  <c r="F1902" i="5"/>
  <c r="I1471" i="5"/>
  <c r="J1664" i="5"/>
  <c r="F1808" i="5"/>
  <c r="R1467" i="5"/>
  <c r="H1808" i="5"/>
  <c r="F272" i="5"/>
  <c r="R1608" i="5"/>
  <c r="G2415" i="5"/>
  <c r="H1295" i="5"/>
  <c r="G2374" i="5"/>
  <c r="I1808" i="5"/>
  <c r="J1504" i="5"/>
  <c r="H1467" i="5"/>
  <c r="R1902" i="5"/>
  <c r="J1902" i="5"/>
  <c r="J1608" i="5"/>
  <c r="F2415" i="5"/>
  <c r="I1664" i="5"/>
  <c r="H272" i="5"/>
  <c r="G1566" i="5"/>
  <c r="G1544" i="5"/>
  <c r="J1808" i="5"/>
  <c r="R856" i="5"/>
  <c r="J768" i="5"/>
  <c r="R462" i="5"/>
  <c r="R28" i="5"/>
  <c r="F2279" i="5"/>
  <c r="F499" i="5"/>
  <c r="J2195" i="5"/>
  <c r="I1902" i="5"/>
  <c r="R1566" i="5"/>
  <c r="I1608" i="5"/>
  <c r="J1544" i="5"/>
  <c r="G847" i="5"/>
  <c r="H847" i="5"/>
  <c r="J1243" i="5"/>
  <c r="H119" i="5"/>
  <c r="R278" i="5"/>
  <c r="H576" i="5"/>
  <c r="G771" i="5"/>
  <c r="H771" i="5"/>
  <c r="I771" i="5"/>
  <c r="F771" i="5"/>
  <c r="G2159" i="5"/>
  <c r="I1832" i="5"/>
  <c r="I1704" i="5"/>
  <c r="R1704" i="5"/>
  <c r="R880" i="5"/>
  <c r="J880" i="5"/>
  <c r="I1459" i="5"/>
  <c r="J1459" i="5"/>
  <c r="R1459" i="5"/>
  <c r="F1459" i="5"/>
  <c r="H1459" i="5"/>
  <c r="R491" i="5"/>
  <c r="H279" i="5"/>
  <c r="H2371" i="5"/>
  <c r="I2371" i="5"/>
  <c r="F2371" i="5"/>
  <c r="R2203" i="5"/>
  <c r="J2203" i="5"/>
  <c r="I471" i="5"/>
  <c r="R576" i="5"/>
  <c r="J1503" i="5"/>
  <c r="G119" i="5"/>
  <c r="F231"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J1894" i="5"/>
  <c r="H1894"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H1088" i="5"/>
  <c r="S1282" i="5"/>
  <c r="S1222" i="5"/>
  <c r="S1007" i="5"/>
  <c r="G611" i="5"/>
  <c r="S2036" i="5"/>
  <c r="S1596"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H1528" i="5"/>
  <c r="R990" i="5"/>
  <c r="J1227" i="5"/>
  <c r="R787" i="5"/>
  <c r="F541" i="5"/>
  <c r="S2455" i="5"/>
  <c r="J1054" i="5"/>
  <c r="J1015" i="5"/>
  <c r="I38" i="5"/>
  <c r="I142" i="5"/>
  <c r="F206" i="5"/>
  <c r="F920" i="5"/>
  <c r="G1323" i="5"/>
  <c r="H120" i="5"/>
  <c r="R184" i="5"/>
  <c r="F2491" i="5"/>
  <c r="I2183" i="5"/>
  <c r="J990" i="5"/>
  <c r="J1291" i="5"/>
  <c r="S1253" i="5"/>
  <c r="S1217" i="5"/>
  <c r="S649" i="5"/>
  <c r="F264" i="5"/>
  <c r="I2413" i="5"/>
  <c r="R264" i="5"/>
  <c r="H560" i="5"/>
  <c r="F1464" i="5"/>
  <c r="G1464" i="5"/>
  <c r="S2312" i="5"/>
  <c r="G1621" i="5"/>
  <c r="J920" i="5"/>
  <c r="R120" i="5"/>
  <c r="F184" i="5"/>
  <c r="J1259" i="5"/>
  <c r="R479" i="5"/>
  <c r="H2438" i="5"/>
  <c r="F1083" i="5"/>
  <c r="J539" i="5"/>
  <c r="G392" i="5"/>
  <c r="R1484" i="5"/>
  <c r="H1272" i="5"/>
  <c r="I22" i="5"/>
  <c r="I206" i="5"/>
  <c r="R1550" i="5"/>
  <c r="J1323" i="5"/>
  <c r="F990" i="5"/>
  <c r="G1511" i="5"/>
  <c r="I2254" i="5"/>
  <c r="G903" i="5"/>
  <c r="I2435" i="5"/>
  <c r="I1680" i="5"/>
  <c r="I1464" i="5"/>
  <c r="R1464" i="5"/>
  <c r="F1302" i="5"/>
  <c r="S1775" i="5"/>
  <c r="H2413" i="5"/>
  <c r="J1464" i="5"/>
  <c r="I1302" i="5"/>
  <c r="H38" i="5"/>
  <c r="R1511" i="5"/>
  <c r="G1435" i="5"/>
  <c r="I1711" i="5"/>
  <c r="J1711" i="5"/>
  <c r="S962" i="5"/>
  <c r="H2440" i="5"/>
  <c r="R38" i="5"/>
  <c r="I920" i="5"/>
  <c r="J512" i="5"/>
  <c r="J1435" i="5"/>
  <c r="I560" i="5"/>
  <c r="R560" i="5"/>
  <c r="H1464" i="5"/>
  <c r="H1719" i="5"/>
  <c r="R1302" i="5"/>
  <c r="I1054" i="5"/>
  <c r="J2435" i="5"/>
  <c r="I1592" i="5"/>
  <c r="H990" i="5"/>
  <c r="I990" i="5"/>
  <c r="J1111" i="5"/>
  <c r="F1376" i="5"/>
  <c r="G1302" i="5"/>
  <c r="F147" i="5"/>
  <c r="H22" i="5"/>
  <c r="F38" i="5"/>
  <c r="R142" i="5"/>
  <c r="H920" i="5"/>
  <c r="F1855" i="5"/>
  <c r="I1435" i="5"/>
  <c r="J560" i="5"/>
  <c r="G560" i="5"/>
  <c r="H264" i="5"/>
  <c r="J2300" i="5"/>
  <c r="R22" i="5"/>
  <c r="F142" i="5"/>
  <c r="F243" i="5"/>
  <c r="F2123" i="5"/>
  <c r="J2254" i="5"/>
  <c r="J2032" i="5"/>
  <c r="I2032" i="5"/>
  <c r="G2032" i="5"/>
  <c r="R327" i="5"/>
  <c r="G327" i="5"/>
  <c r="I327" i="5"/>
  <c r="J1230" i="5"/>
  <c r="I1230" i="5"/>
  <c r="R847" i="5"/>
  <c r="F847" i="5"/>
  <c r="I847" i="5"/>
  <c r="J847" i="5"/>
  <c r="F819" i="5"/>
  <c r="I819" i="5"/>
  <c r="R1222" i="5"/>
  <c r="R1238" i="5"/>
  <c r="I1238" i="5"/>
  <c r="F1238" i="5"/>
  <c r="G1238" i="5"/>
  <c r="H1238" i="5"/>
  <c r="J1351" i="5"/>
  <c r="G1351" i="5"/>
  <c r="H1411" i="5"/>
  <c r="I1411" i="5"/>
  <c r="R1411" i="5"/>
  <c r="F2190" i="5"/>
  <c r="I411" i="5"/>
  <c r="J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G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H1547" i="5"/>
  <c r="F1547" i="5"/>
  <c r="J1547" i="5"/>
  <c r="S1656" i="5"/>
  <c r="S1735" i="5"/>
  <c r="S1904" i="5"/>
  <c r="H1919" i="5"/>
  <c r="R1919" i="5"/>
  <c r="J1919" i="5"/>
  <c r="S2169" i="5"/>
  <c r="S2176" i="5"/>
  <c r="H2182" i="5"/>
  <c r="S2196" i="5"/>
  <c r="S2253" i="5"/>
  <c r="S2375" i="5"/>
  <c r="S2431" i="5"/>
  <c r="R405" i="5"/>
  <c r="F405" i="5"/>
  <c r="I324" i="5"/>
  <c r="R324" i="5"/>
  <c r="G624" i="5"/>
  <c r="R624" i="5"/>
  <c r="I624" i="5"/>
  <c r="H624" i="5"/>
  <c r="J624" i="5"/>
  <c r="F624" i="5"/>
  <c r="I2295" i="5"/>
  <c r="H2199" i="5"/>
  <c r="J2199" i="5"/>
  <c r="H2190" i="5"/>
  <c r="R2190" i="5"/>
  <c r="R2052" i="5"/>
  <c r="I807" i="5"/>
  <c r="R435" i="5"/>
  <c r="H429" i="5"/>
  <c r="I1662" i="5"/>
  <c r="J1079" i="5"/>
  <c r="F1015" i="5"/>
  <c r="H1015" i="5"/>
  <c r="J1611" i="5"/>
  <c r="G792" i="5"/>
  <c r="H792" i="5"/>
  <c r="J792" i="5"/>
  <c r="R743" i="5"/>
  <c r="H743" i="5"/>
  <c r="R711" i="5"/>
  <c r="J679" i="5"/>
  <c r="F679" i="5"/>
  <c r="R454" i="5"/>
  <c r="J454" i="5"/>
  <c r="I454" i="5"/>
  <c r="F454" i="5"/>
  <c r="H454" i="5"/>
  <c r="R238" i="5"/>
  <c r="I238" i="5"/>
  <c r="F238" i="5"/>
  <c r="H238" i="5"/>
  <c r="R2227" i="5"/>
  <c r="G2227" i="5"/>
  <c r="S268" i="5"/>
  <c r="S394" i="5"/>
  <c r="J1062" i="5"/>
  <c r="G2052" i="5"/>
  <c r="G407" i="5"/>
  <c r="I2312" i="5"/>
  <c r="I2052" i="5"/>
  <c r="R807" i="5"/>
  <c r="G619" i="5"/>
  <c r="S614" i="5"/>
  <c r="J435" i="5"/>
  <c r="R429"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J1987" i="5"/>
  <c r="I2019" i="5"/>
  <c r="G1920" i="5"/>
  <c r="H1920" i="5"/>
  <c r="I1487" i="5"/>
  <c r="R1487" i="5"/>
  <c r="G1487" i="5"/>
  <c r="F2052" i="5"/>
  <c r="J807" i="5"/>
  <c r="F435" i="5"/>
  <c r="S281" i="5"/>
  <c r="S578" i="5"/>
  <c r="G983" i="5"/>
  <c r="R147" i="5"/>
  <c r="J1662" i="5"/>
  <c r="F447" i="5"/>
  <c r="F1662" i="5"/>
  <c r="R2199" i="5"/>
  <c r="S1976" i="5"/>
  <c r="H831" i="5"/>
  <c r="I831" i="5"/>
  <c r="J831" i="5"/>
  <c r="F831" i="5"/>
  <c r="G2372" i="5"/>
  <c r="H787" i="5"/>
  <c r="S814" i="5"/>
  <c r="S192" i="5"/>
  <c r="I619" i="5"/>
  <c r="J1335" i="5"/>
  <c r="H1303" i="5"/>
  <c r="F1278" i="5"/>
  <c r="I2199" i="5"/>
  <c r="J1863" i="5"/>
  <c r="I2190" i="5"/>
  <c r="H358" i="5"/>
  <c r="R270" i="5"/>
  <c r="G960" i="5"/>
  <c r="R960" i="5"/>
  <c r="I960" i="5"/>
  <c r="R910" i="5"/>
  <c r="H910" i="5"/>
  <c r="I515" i="5"/>
  <c r="G515" i="5"/>
  <c r="J515" i="5"/>
  <c r="F515" i="5"/>
  <c r="F1271" i="5"/>
  <c r="G787" i="5"/>
  <c r="H1271" i="5"/>
  <c r="I2372" i="5"/>
  <c r="R2312" i="5"/>
  <c r="F672" i="5"/>
  <c r="J787" i="5"/>
  <c r="F619" i="5"/>
  <c r="G429" i="5"/>
  <c r="G147" i="5"/>
  <c r="J1239" i="5"/>
  <c r="H1335" i="5"/>
  <c r="J2190" i="5"/>
  <c r="H1079"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H2491" i="5"/>
  <c r="R1499" i="5"/>
  <c r="J2183" i="5"/>
  <c r="R1435" i="5"/>
  <c r="R2254" i="5"/>
  <c r="G1019" i="5"/>
  <c r="J1083" i="5"/>
  <c r="S466" i="5"/>
  <c r="H1499" i="5"/>
  <c r="F1435" i="5"/>
  <c r="S513" i="5"/>
  <c r="F371" i="5"/>
  <c r="I44" i="5"/>
  <c r="H755" i="5"/>
  <c r="F28" i="5"/>
  <c r="H887" i="5"/>
  <c r="R1711" i="5"/>
  <c r="J1499" i="5"/>
  <c r="F2438" i="5"/>
  <c r="R2183" i="5"/>
  <c r="G2459" i="5"/>
  <c r="H1435" i="5"/>
  <c r="G2254" i="5"/>
  <c r="I2491" i="5"/>
  <c r="H575" i="5"/>
  <c r="S433" i="5"/>
  <c r="S705" i="5"/>
  <c r="H880" i="5"/>
  <c r="H128" i="5"/>
  <c r="F424" i="5"/>
  <c r="I544" i="5"/>
  <c r="F350" i="5"/>
  <c r="G44" i="5"/>
  <c r="G691" i="5"/>
  <c r="G1499" i="5"/>
  <c r="J2438" i="5"/>
  <c r="H2123" i="5"/>
  <c r="J575" i="5"/>
  <c r="S325" i="5"/>
  <c r="S617" i="5"/>
  <c r="S1120" i="5"/>
  <c r="F784" i="5"/>
  <c r="R128" i="5"/>
  <c r="J424" i="5"/>
  <c r="F584" i="5"/>
  <c r="J691" i="5"/>
  <c r="I755" i="5"/>
  <c r="F887" i="5"/>
  <c r="J2375"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I1731" i="5"/>
  <c r="R1731" i="5"/>
  <c r="H1731" i="5"/>
  <c r="G1731" i="5"/>
  <c r="I147" i="5"/>
  <c r="H147" i="5"/>
  <c r="S199" i="5"/>
  <c r="F211" i="5"/>
  <c r="H211" i="5"/>
  <c r="I211" i="5"/>
  <c r="G211"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I495" i="5"/>
  <c r="R495" i="5"/>
  <c r="F495" i="5"/>
  <c r="G495" i="5"/>
  <c r="J495" i="5"/>
  <c r="I387" i="5"/>
  <c r="I283" i="5"/>
  <c r="H283" i="5"/>
  <c r="G827" i="5"/>
  <c r="J827" i="5"/>
  <c r="R827" i="5"/>
  <c r="I827" i="5"/>
  <c r="G1654" i="5"/>
  <c r="F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F1544" i="5"/>
  <c r="S1951" i="5"/>
  <c r="S1981" i="5"/>
  <c r="F1272" i="5"/>
  <c r="I820" i="5"/>
  <c r="J657" i="5"/>
  <c r="R2440" i="5"/>
  <c r="F1991" i="5"/>
  <c r="I878" i="5"/>
  <c r="H878" i="5"/>
  <c r="G295" i="5"/>
  <c r="I295" i="5"/>
  <c r="S329" i="5"/>
  <c r="S343" i="5"/>
  <c r="S584" i="5"/>
  <c r="J696" i="5"/>
  <c r="G696" i="5"/>
  <c r="G702" i="5"/>
  <c r="I702" i="5"/>
  <c r="S881" i="5"/>
  <c r="S900" i="5"/>
  <c r="S933" i="5"/>
  <c r="S952" i="5"/>
  <c r="S965" i="5"/>
  <c r="H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R795" i="5"/>
  <c r="S1377" i="5"/>
  <c r="F2440" i="5"/>
  <c r="H541" i="5"/>
  <c r="J1484" i="5"/>
  <c r="J441" i="5"/>
  <c r="F493" i="5"/>
  <c r="R365" i="5"/>
  <c r="F324" i="5"/>
  <c r="H148" i="5"/>
  <c r="J2175" i="5"/>
  <c r="R767" i="5"/>
  <c r="G2141" i="5"/>
  <c r="G1784" i="5"/>
  <c r="F1297" i="5"/>
  <c r="F2376" i="5"/>
  <c r="I2300" i="5"/>
  <c r="G2300" i="5"/>
  <c r="H2300" i="5"/>
  <c r="J1532" i="5"/>
  <c r="R1532" i="5"/>
  <c r="I1484" i="5"/>
  <c r="H441" i="5"/>
  <c r="J541" i="5"/>
  <c r="H1054" i="5"/>
  <c r="I285" i="5"/>
  <c r="F365" i="5"/>
  <c r="R1880" i="5"/>
  <c r="I1454" i="5"/>
  <c r="H2175" i="5"/>
  <c r="G878"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I302" i="5"/>
  <c r="H723" i="5"/>
  <c r="I799"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I2139" i="5"/>
  <c r="R2430" i="5"/>
  <c r="R2175" i="5"/>
  <c r="R771" i="5"/>
  <c r="F1832" i="5"/>
  <c r="F1731" i="5"/>
  <c r="I1451" i="5"/>
  <c r="I2094" i="5"/>
  <c r="G1144" i="5"/>
  <c r="R1031" i="5"/>
  <c r="G710" i="5"/>
  <c r="I967" i="5"/>
  <c r="S533" i="5"/>
  <c r="G2151" i="5"/>
  <c r="F560" i="5"/>
  <c r="F2032" i="5"/>
  <c r="R2491" i="5"/>
  <c r="F1894" i="5"/>
  <c r="J2094" i="5"/>
  <c r="H2254" i="5"/>
  <c r="H1531" i="5"/>
  <c r="S1165" i="5"/>
  <c r="G967" i="5"/>
  <c r="H1771" i="5"/>
  <c r="G1771" i="5"/>
  <c r="S465" i="5"/>
  <c r="H91" i="5"/>
  <c r="S1384" i="5"/>
  <c r="R1144" i="5"/>
  <c r="H1063" i="5"/>
  <c r="H1031" i="5"/>
  <c r="I622" i="5"/>
  <c r="G1303" i="5"/>
  <c r="I1303" i="5"/>
  <c r="G1239" i="5"/>
  <c r="F1239" i="5"/>
  <c r="F2488" i="5"/>
  <c r="G2488" i="5"/>
  <c r="I2408" i="5"/>
  <c r="J2408" i="5"/>
  <c r="F2408" i="5"/>
  <c r="R2253" i="5"/>
  <c r="R2232" i="5"/>
  <c r="H2232" i="5"/>
  <c r="J2232" i="5"/>
  <c r="F2232" i="5"/>
  <c r="G2232" i="5"/>
  <c r="R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H2280" i="5"/>
  <c r="I2205" i="5"/>
  <c r="R2205" i="5"/>
  <c r="F2205" i="5"/>
  <c r="G2205" i="5"/>
  <c r="H2205" i="5"/>
  <c r="I2173" i="5"/>
  <c r="H2173" i="5"/>
  <c r="J2173" i="5"/>
  <c r="R2173" i="5"/>
  <c r="G2173" i="5"/>
  <c r="H2133" i="5"/>
  <c r="F2133" i="5"/>
  <c r="R2102" i="5"/>
  <c r="F2102" i="5"/>
  <c r="H2102" i="5"/>
  <c r="F2021" i="5"/>
  <c r="G1981" i="5"/>
  <c r="I1981" i="5"/>
  <c r="R1981" i="5"/>
  <c r="J1981" i="5"/>
  <c r="J1877" i="5"/>
  <c r="F1613" i="5"/>
  <c r="R1613" i="5"/>
  <c r="F1277" i="5"/>
  <c r="J1277" i="5"/>
  <c r="R1052" i="5"/>
  <c r="G1052" i="5"/>
  <c r="G1004" i="5"/>
  <c r="G940" i="5"/>
  <c r="I940" i="5"/>
  <c r="R940" i="5"/>
  <c r="J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G2083" i="5"/>
  <c r="H2083" i="5"/>
  <c r="J2083" i="5"/>
  <c r="F2083" i="5"/>
  <c r="R2182" i="5"/>
  <c r="S2320" i="5"/>
  <c r="S2328" i="5"/>
  <c r="S1268" i="5"/>
  <c r="I123" i="5"/>
  <c r="G123" i="5"/>
  <c r="F155" i="5"/>
  <c r="I155" i="5"/>
  <c r="F223" i="5"/>
  <c r="G223" i="5"/>
  <c r="H223" i="5"/>
  <c r="I223" i="5"/>
  <c r="S289" i="5"/>
  <c r="S337"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F1240" i="5"/>
  <c r="R1240" i="5"/>
  <c r="S1248" i="5"/>
  <c r="S1262" i="5"/>
  <c r="S1280" i="5"/>
  <c r="S1286" i="5"/>
  <c r="S1310" i="5"/>
  <c r="S1356" i="5"/>
  <c r="S1373" i="5"/>
  <c r="S1378" i="5"/>
  <c r="F1408" i="5"/>
  <c r="F1414" i="5"/>
  <c r="R1414" i="5"/>
  <c r="J1414" i="5"/>
  <c r="H1414" i="5"/>
  <c r="I1414" i="5"/>
  <c r="S1433" i="5"/>
  <c r="J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S1944" i="5"/>
  <c r="S1308" i="5"/>
  <c r="S2460" i="5"/>
  <c r="R669" i="5"/>
  <c r="F717" i="5"/>
  <c r="J460" i="5"/>
  <c r="J487" i="5"/>
  <c r="J1920" i="5"/>
  <c r="R1974" i="5"/>
  <c r="J855" i="5"/>
  <c r="R2091" i="5"/>
  <c r="G2123" i="5"/>
  <c r="J790" i="5"/>
  <c r="I2214" i="5"/>
  <c r="S1897" i="5"/>
  <c r="S2214" i="5"/>
  <c r="S2186" i="5"/>
  <c r="I516" i="5"/>
  <c r="H1596"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G571" i="5"/>
  <c r="S577" i="5"/>
  <c r="S590" i="5"/>
  <c r="H595" i="5"/>
  <c r="R595" i="5"/>
  <c r="I595" i="5"/>
  <c r="F595" i="5"/>
  <c r="S613" i="5"/>
  <c r="S624" i="5"/>
  <c r="I630" i="5"/>
  <c r="J630" i="5"/>
  <c r="F630" i="5"/>
  <c r="S648" i="5"/>
  <c r="S666" i="5"/>
  <c r="S678" i="5"/>
  <c r="S689" i="5"/>
  <c r="G712" i="5"/>
  <c r="J712"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G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S1048" i="5"/>
  <c r="G455" i="5"/>
  <c r="I455" i="5"/>
  <c r="S539" i="5"/>
  <c r="F622" i="5"/>
  <c r="S485" i="5"/>
  <c r="S1057" i="5"/>
  <c r="G1415" i="5"/>
  <c r="S716" i="5"/>
  <c r="S693" i="5"/>
  <c r="H51" i="5"/>
  <c r="R51" i="5"/>
  <c r="S372" i="5"/>
  <c r="R1493" i="5"/>
  <c r="H776" i="5"/>
  <c r="F1072" i="5"/>
  <c r="R1223" i="5"/>
  <c r="R1255" i="5"/>
  <c r="F1287" i="5"/>
  <c r="R1319" i="5"/>
  <c r="I729" i="5"/>
  <c r="R68" i="5"/>
  <c r="F143" i="5"/>
  <c r="G143" i="5"/>
  <c r="R207" i="5"/>
  <c r="G207" i="5"/>
  <c r="S376" i="5"/>
  <c r="S646" i="5"/>
  <c r="H651" i="5"/>
  <c r="J651" i="5"/>
  <c r="R651" i="5"/>
  <c r="J663" i="5"/>
  <c r="H663"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G1961" i="5"/>
  <c r="G1953" i="5"/>
  <c r="R1945" i="5"/>
  <c r="G1937" i="5"/>
  <c r="J1929" i="5"/>
  <c r="H1913" i="5"/>
  <c r="G1889" i="5"/>
  <c r="I1881" i="5"/>
  <c r="G1873" i="5"/>
  <c r="G1865" i="5"/>
  <c r="F1849" i="5"/>
  <c r="G1841" i="5"/>
  <c r="G1817" i="5"/>
  <c r="J1809" i="5"/>
  <c r="G1801" i="5"/>
  <c r="G1785"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G2260" i="5"/>
  <c r="G2244" i="5"/>
  <c r="G2196" i="5"/>
  <c r="I2196" i="5"/>
  <c r="R2180" i="5"/>
  <c r="H2180" i="5"/>
  <c r="I2116" i="5"/>
  <c r="I2100" i="5"/>
  <c r="F2084" i="5"/>
  <c r="F2076" i="5"/>
  <c r="R2036" i="5"/>
  <c r="I2028"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F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G1180"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H1992" i="5"/>
  <c r="G1783" i="5"/>
  <c r="J2187" i="5"/>
  <c r="G19" i="5"/>
  <c r="I311" i="5"/>
  <c r="I179" i="5"/>
  <c r="I2008" i="5"/>
  <c r="G539"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R1461" i="5"/>
  <c r="J1297" i="5"/>
  <c r="J1213" i="5"/>
  <c r="I2077" i="5"/>
  <c r="F1357" i="5"/>
  <c r="G2269" i="5"/>
  <c r="I2069" i="5"/>
  <c r="F2005" i="5"/>
  <c r="J1997" i="5"/>
  <c r="H1989" i="5"/>
  <c r="F1949" i="5"/>
  <c r="G1701" i="5"/>
  <c r="G1669" i="5"/>
  <c r="H1493" i="5"/>
  <c r="H1429" i="5"/>
  <c r="F1336" i="5"/>
  <c r="I1357" i="5"/>
  <c r="I1309" i="5"/>
  <c r="I1221"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F1224" i="5"/>
  <c r="I1229" i="5"/>
  <c r="I1461" i="5"/>
  <c r="I1395" i="5"/>
  <c r="J1375" i="5"/>
  <c r="F1229" i="5"/>
  <c r="F2109" i="5"/>
  <c r="R2077" i="5"/>
  <c r="G1397" i="5"/>
  <c r="I1347" i="5"/>
  <c r="H2013" i="5"/>
  <c r="R1395" i="5"/>
  <c r="H1221" i="5"/>
  <c r="G1400" i="5"/>
  <c r="H1400" i="5"/>
  <c r="J1229" i="5"/>
  <c r="I2125" i="5"/>
  <c r="R2109" i="5"/>
  <c r="J2077" i="5"/>
  <c r="G1422" i="5"/>
  <c r="R1005" i="5"/>
  <c r="F1347" i="5"/>
  <c r="H1053" i="5"/>
  <c r="G189" i="5"/>
  <c r="G501" i="5"/>
  <c r="R1375"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G1132" i="5"/>
  <c r="H1116" i="5"/>
  <c r="R1116" i="5"/>
  <c r="F1100" i="5"/>
  <c r="R1100" i="5"/>
  <c r="H1100" i="5"/>
  <c r="G1100" i="5"/>
  <c r="J1100"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J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F724" i="5"/>
  <c r="R1092" i="5"/>
  <c r="G1300" i="5"/>
  <c r="R1204" i="5"/>
  <c r="I357" i="5"/>
  <c r="J756" i="5"/>
  <c r="F1204" i="5"/>
  <c r="R692" i="5"/>
  <c r="G1253" i="5"/>
  <c r="R1316" i="5"/>
  <c r="J844" i="5"/>
  <c r="I844" i="5"/>
  <c r="G1316" i="5"/>
  <c r="G844" i="5"/>
  <c r="I1316" i="5"/>
  <c r="F1212" i="5"/>
  <c r="F2460" i="5"/>
  <c r="R844" i="5"/>
  <c r="J1253" i="5"/>
  <c r="F1841" i="5"/>
  <c r="I1841" i="5"/>
  <c r="F2433" i="5"/>
  <c r="G97" i="5"/>
  <c r="F97" i="5"/>
  <c r="H97" i="5"/>
  <c r="I97" i="5"/>
  <c r="J801" i="5"/>
  <c r="H1497" i="5"/>
  <c r="R1497" i="5"/>
  <c r="I1497" i="5"/>
  <c r="J1497"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J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G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F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F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H2321" i="5"/>
  <c r="G1161" i="5"/>
  <c r="S1947" i="5"/>
  <c r="G2121" i="5"/>
  <c r="R84" i="5"/>
  <c r="S1867" i="5"/>
  <c r="I313" i="5"/>
  <c r="H90" i="5"/>
  <c r="S1131" i="5"/>
  <c r="I82"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I2105" i="5"/>
  <c r="G2105" i="5"/>
  <c r="F2105" i="5"/>
  <c r="F16" i="5"/>
  <c r="I981" i="5"/>
  <c r="R788" i="5"/>
  <c r="R1980" i="5"/>
  <c r="F764" i="5"/>
  <c r="F1285" i="5"/>
  <c r="J1141" i="5"/>
  <c r="R1109" i="5"/>
  <c r="R1725" i="5"/>
  <c r="F900" i="5"/>
  <c r="F1961" i="5"/>
  <c r="J1561" i="5"/>
  <c r="G1164" i="5"/>
  <c r="I1284" i="5"/>
  <c r="F1804" i="5"/>
  <c r="R2244" i="5"/>
  <c r="G1908" i="5"/>
  <c r="G141" i="5"/>
  <c r="G1181" i="5"/>
  <c r="R1181" i="5"/>
  <c r="G1285" i="5"/>
  <c r="I1325" i="5"/>
  <c r="F1325" i="5"/>
  <c r="G1365" i="5"/>
  <c r="J1509"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G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I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I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R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AA14" i="4" a="1"/>
  <c r="AA14" i="4"/>
  <c r="AA15" i="4" a="1"/>
  <c r="B31" i="4"/>
  <c r="A18" i="6"/>
  <c r="F40" i="6"/>
  <c r="F115" i="6" s="1"/>
  <c r="B32" i="4"/>
  <c r="A19" i="6"/>
  <c r="F41" i="6"/>
  <c r="H41" i="6" s="1"/>
  <c r="D41" i="6" s="1"/>
  <c r="AA15" i="4"/>
  <c r="B33" i="4"/>
  <c r="A20" i="6"/>
  <c r="F42" i="6"/>
  <c r="F18" i="6"/>
  <c r="H18" i="6"/>
  <c r="D18" i="6" s="1"/>
  <c r="F19" i="6"/>
  <c r="H19" i="6"/>
  <c r="D19" i="6" s="1"/>
  <c r="F20" i="6"/>
  <c r="H20" i="6"/>
  <c r="O33" i="4"/>
  <c r="P57" i="4"/>
  <c r="B123" i="4" s="1"/>
  <c r="A101" i="6" s="1"/>
  <c r="O32" i="4"/>
  <c r="P56" i="4"/>
  <c r="B104" i="4" s="1"/>
  <c r="A85" i="6" s="1"/>
  <c r="B122" i="4"/>
  <c r="A100" i="6" s="1"/>
  <c r="B105" i="4"/>
  <c r="A86" i="6" s="1"/>
  <c r="B93" i="4"/>
  <c r="A75" i="6" s="1"/>
  <c r="B92" i="4"/>
  <c r="A74" i="6" s="1"/>
  <c r="B68" i="4"/>
  <c r="A52" i="6" s="1"/>
  <c r="B57" i="4"/>
  <c r="A42" i="6" s="1"/>
  <c r="P45" i="4"/>
  <c r="B45" i="4" s="1"/>
  <c r="A31" i="6" s="1"/>
  <c r="P44" i="4"/>
  <c r="B44" i="4" s="1"/>
  <c r="A30" i="6" s="1"/>
  <c r="D20" i="6"/>
  <c r="A116" i="6"/>
  <c r="F117" i="6"/>
  <c r="A117" i="6"/>
  <c r="H42" i="6"/>
  <c r="D42" i="6" s="1"/>
  <c r="F53" i="6"/>
  <c r="H53" i="6" s="1"/>
  <c r="D53" i="6" s="1"/>
  <c r="F64" i="6"/>
  <c r="H64" i="6" s="1"/>
  <c r="D64" i="6" s="1"/>
  <c r="F100" i="6"/>
  <c r="H100" i="6"/>
  <c r="D100" i="6" s="1"/>
  <c r="F101" i="6"/>
  <c r="H101" i="6"/>
  <c r="D101" i="6" s="1"/>
  <c r="F30" i="6"/>
  <c r="H30" i="6" s="1"/>
  <c r="F31" i="6"/>
  <c r="H31" i="6" s="1"/>
  <c r="F29" i="6"/>
  <c r="A115" i="6"/>
  <c r="O31" i="4"/>
  <c r="P43" i="4"/>
  <c r="B43" i="4" s="1"/>
  <c r="A29" i="6" s="1"/>
  <c r="P55" i="4"/>
  <c r="B91" i="4" s="1"/>
  <c r="A73" i="6" s="1"/>
  <c r="AA16" i="4" a="1"/>
  <c r="AA16" i="4"/>
  <c r="A118" i="6"/>
  <c r="AA17" i="4" a="1"/>
  <c r="AA17" i="4"/>
  <c r="A119" i="6"/>
  <c r="B34" i="4"/>
  <c r="A21" i="6"/>
  <c r="F43" i="6"/>
  <c r="F118" i="6" s="1"/>
  <c r="F21" i="6"/>
  <c r="H21" i="6"/>
  <c r="D21" i="6"/>
  <c r="H43" i="6"/>
  <c r="D43" i="6" s="1"/>
  <c r="F54" i="6"/>
  <c r="H54" i="6" s="1"/>
  <c r="D54" i="6" s="1"/>
  <c r="F32" i="6"/>
  <c r="H32" i="6" s="1"/>
  <c r="O34" i="4"/>
  <c r="P46" i="4"/>
  <c r="B46" i="4" s="1"/>
  <c r="A32" i="6" s="1"/>
  <c r="P58" i="4"/>
  <c r="B94" i="4" s="1"/>
  <c r="A76" i="6" s="1"/>
  <c r="B58" i="4"/>
  <c r="A43" i="6"/>
  <c r="B70" i="4"/>
  <c r="A54" i="6"/>
  <c r="B82" i="4"/>
  <c r="A65" i="6" s="1"/>
  <c r="B106" i="4"/>
  <c r="A87" i="6"/>
  <c r="B124" i="4"/>
  <c r="A102" i="6"/>
  <c r="B35" i="4"/>
  <c r="O35" i="4"/>
  <c r="P59" i="4"/>
  <c r="B125" i="4" s="1"/>
  <c r="A103" i="6" s="1"/>
  <c r="B107" i="4"/>
  <c r="A88" i="6" s="1"/>
  <c r="P47" i="4"/>
  <c r="B47" i="4"/>
  <c r="A33" i="6" s="1"/>
  <c r="A22" i="6"/>
  <c r="F22" i="6"/>
  <c r="F33" i="6"/>
  <c r="H33" i="6" s="1"/>
  <c r="F44" i="6"/>
  <c r="F55" i="6" s="1"/>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65" i="4" s="1"/>
  <c r="A49" i="6" s="1"/>
  <c r="B99" i="4"/>
  <c r="A81" i="6"/>
  <c r="B87" i="4"/>
  <c r="A70" i="6"/>
  <c r="B75" i="4"/>
  <c r="A59" i="6"/>
  <c r="B63" i="4"/>
  <c r="A48" i="6"/>
  <c r="P51" i="4"/>
  <c r="B51" i="4"/>
  <c r="A37" i="6"/>
  <c r="Q41" i="4"/>
  <c r="B41" i="4" s="1"/>
  <c r="A27" i="6" s="1"/>
  <c r="A26" i="6"/>
  <c r="H9" i="5" l="1"/>
  <c r="E1132" i="5"/>
  <c r="X1132" i="5" s="1"/>
  <c r="I1132" i="5"/>
  <c r="E668" i="5"/>
  <c r="X668" i="5" s="1"/>
  <c r="J668" i="5"/>
  <c r="R668" i="5"/>
  <c r="H668" i="5"/>
  <c r="H1502" i="5"/>
  <c r="G546" i="5"/>
  <c r="R466" i="5"/>
  <c r="G1969" i="5"/>
  <c r="R621" i="5"/>
  <c r="H1469" i="5"/>
  <c r="H718" i="5"/>
  <c r="G668" i="5"/>
  <c r="R1132" i="5"/>
  <c r="F1477" i="5"/>
  <c r="G1493" i="5"/>
  <c r="J1493" i="5"/>
  <c r="H478" i="5"/>
  <c r="J1515" i="5"/>
  <c r="J571" i="5"/>
  <c r="I2168" i="5"/>
  <c r="I1156" i="5"/>
  <c r="E1607" i="5"/>
  <c r="X1607" i="5" s="1"/>
  <c r="G1607" i="5"/>
  <c r="E411" i="5"/>
  <c r="X411" i="5" s="1"/>
  <c r="H411" i="5"/>
  <c r="R411" i="5"/>
  <c r="E391" i="5"/>
  <c r="X391" i="5" s="1"/>
  <c r="J391" i="5"/>
  <c r="R391" i="5"/>
  <c r="I391" i="5"/>
  <c r="H391" i="5"/>
  <c r="F391" i="5"/>
  <c r="T351" i="5"/>
  <c r="S351" i="5"/>
  <c r="E322" i="5"/>
  <c r="X322" i="5" s="1"/>
  <c r="J322" i="5"/>
  <c r="E307" i="5"/>
  <c r="X307" i="5" s="1"/>
  <c r="H307" i="5"/>
  <c r="G307" i="5"/>
  <c r="J307" i="5"/>
  <c r="S302" i="5"/>
  <c r="T302" i="5"/>
  <c r="S297" i="5"/>
  <c r="T297" i="5"/>
  <c r="E291" i="5"/>
  <c r="X291" i="5" s="1"/>
  <c r="J291" i="5"/>
  <c r="E285" i="5"/>
  <c r="X285" i="5" s="1"/>
  <c r="G285" i="5"/>
  <c r="R285" i="5"/>
  <c r="F285" i="5"/>
  <c r="J285" i="5"/>
  <c r="E249" i="5"/>
  <c r="X249" i="5" s="1"/>
  <c r="J249" i="5"/>
  <c r="E245" i="5"/>
  <c r="X245" i="5" s="1"/>
  <c r="R245" i="5"/>
  <c r="J245" i="5"/>
  <c r="S241" i="5"/>
  <c r="T241" i="5"/>
  <c r="E227" i="5"/>
  <c r="X227" i="5" s="1"/>
  <c r="R227" i="5"/>
  <c r="I227" i="5"/>
  <c r="H227" i="5"/>
  <c r="G227" i="5"/>
  <c r="S224" i="5"/>
  <c r="T224" i="5"/>
  <c r="E181" i="5"/>
  <c r="X181" i="5" s="1"/>
  <c r="R181" i="5"/>
  <c r="J181" i="5"/>
  <c r="E159" i="5"/>
  <c r="X159" i="5" s="1"/>
  <c r="J159" i="5"/>
  <c r="S152" i="5"/>
  <c r="T152" i="5"/>
  <c r="E141" i="5"/>
  <c r="X141" i="5" s="1"/>
  <c r="J141" i="5"/>
  <c r="E125" i="5"/>
  <c r="X125" i="5" s="1"/>
  <c r="J125" i="5"/>
  <c r="E119" i="5"/>
  <c r="X119" i="5" s="1"/>
  <c r="R119" i="5"/>
  <c r="J119" i="5"/>
  <c r="F119" i="5"/>
  <c r="J466" i="5"/>
  <c r="J2373" i="5"/>
  <c r="I1469" i="5"/>
  <c r="I1969" i="5"/>
  <c r="J686" i="5"/>
  <c r="R718" i="5"/>
  <c r="H1132" i="5"/>
  <c r="F1620" i="5"/>
  <c r="H2187" i="5"/>
  <c r="I571" i="5"/>
  <c r="G686" i="5"/>
  <c r="F1515" i="5"/>
  <c r="G1779" i="5"/>
  <c r="R571" i="5"/>
  <c r="J608" i="5"/>
  <c r="E1222" i="5"/>
  <c r="X1222" i="5" s="1"/>
  <c r="G1222" i="5"/>
  <c r="I1222" i="5"/>
  <c r="H1222" i="5"/>
  <c r="E855" i="5"/>
  <c r="X855" i="5" s="1"/>
  <c r="G855" i="5"/>
  <c r="E839" i="5"/>
  <c r="X839" i="5" s="1"/>
  <c r="H839" i="5"/>
  <c r="I839" i="5"/>
  <c r="E823" i="5"/>
  <c r="X823" i="5" s="1"/>
  <c r="G823" i="5"/>
  <c r="H823" i="5"/>
  <c r="I823" i="5"/>
  <c r="E757" i="5"/>
  <c r="X757" i="5" s="1"/>
  <c r="G757" i="5"/>
  <c r="R757" i="5"/>
  <c r="F757" i="5"/>
  <c r="J546" i="5"/>
  <c r="H2373" i="5"/>
  <c r="H1769" i="5"/>
  <c r="R1969" i="5"/>
  <c r="F686" i="5"/>
  <c r="F718" i="5"/>
  <c r="G1156" i="5"/>
  <c r="F1493" i="5"/>
  <c r="R2187" i="5"/>
  <c r="I1620" i="5"/>
  <c r="F2168" i="5"/>
  <c r="F2187" i="5"/>
  <c r="G1769" i="5"/>
  <c r="I686" i="5"/>
  <c r="I1515" i="5"/>
  <c r="H1779" i="5"/>
  <c r="H571" i="5"/>
  <c r="E2430" i="5"/>
  <c r="X2430" i="5" s="1"/>
  <c r="H2430" i="5"/>
  <c r="I2430" i="5"/>
  <c r="F2430" i="5"/>
  <c r="J2430" i="5"/>
  <c r="J2423" i="5"/>
  <c r="H2423" i="5"/>
  <c r="I2423" i="5"/>
  <c r="E2203" i="5"/>
  <c r="X2203" i="5" s="1"/>
  <c r="F2203" i="5"/>
  <c r="E2072" i="5"/>
  <c r="X2072" i="5" s="1"/>
  <c r="R2072" i="5"/>
  <c r="H2072" i="5"/>
  <c r="I2072" i="5"/>
  <c r="F2072" i="5"/>
  <c r="E983" i="5"/>
  <c r="X983" i="5" s="1"/>
  <c r="H983" i="5"/>
  <c r="R983" i="5"/>
  <c r="E971" i="5"/>
  <c r="X971" i="5" s="1"/>
  <c r="J971" i="5"/>
  <c r="I971" i="5"/>
  <c r="E942" i="5"/>
  <c r="X942" i="5" s="1"/>
  <c r="H942" i="5"/>
  <c r="G942" i="5"/>
  <c r="F2421" i="5"/>
  <c r="E2421" i="5"/>
  <c r="X2421" i="5" s="1"/>
  <c r="E2413" i="5"/>
  <c r="X2413" i="5" s="1"/>
  <c r="G2413" i="5"/>
  <c r="F2253" i="5"/>
  <c r="E2253" i="5"/>
  <c r="X2253" i="5" s="1"/>
  <c r="E2197" i="5"/>
  <c r="X2197" i="5" s="1"/>
  <c r="I2197" i="5"/>
  <c r="F2197" i="5"/>
  <c r="E2045" i="5"/>
  <c r="X2045" i="5" s="1"/>
  <c r="G2045" i="5"/>
  <c r="H2045" i="5"/>
  <c r="I2045" i="5"/>
  <c r="R2045" i="5"/>
  <c r="I2021" i="5"/>
  <c r="J2021" i="5"/>
  <c r="H2021" i="5"/>
  <c r="R2021" i="5"/>
  <c r="E2021" i="5"/>
  <c r="X2021" i="5" s="1"/>
  <c r="E1925" i="5"/>
  <c r="X1925" i="5" s="1"/>
  <c r="J1925" i="5"/>
  <c r="F1925" i="5"/>
  <c r="E1757" i="5"/>
  <c r="X1757" i="5" s="1"/>
  <c r="G1757" i="5"/>
  <c r="E1621" i="5"/>
  <c r="X1621" i="5" s="1"/>
  <c r="F1621" i="5"/>
  <c r="H1621" i="5"/>
  <c r="J1621" i="5"/>
  <c r="E1613" i="5"/>
  <c r="X1613" i="5" s="1"/>
  <c r="J1613" i="5"/>
  <c r="I1613" i="5"/>
  <c r="E1277" i="5"/>
  <c r="X1277" i="5" s="1"/>
  <c r="R1277" i="5"/>
  <c r="I1277" i="5"/>
  <c r="H1277" i="5"/>
  <c r="G514" i="5"/>
  <c r="R1502" i="5"/>
  <c r="H546" i="5"/>
  <c r="F514" i="5"/>
  <c r="F2373" i="5"/>
  <c r="I621" i="5"/>
  <c r="I1769" i="5"/>
  <c r="J1969" i="5"/>
  <c r="H1156" i="5"/>
  <c r="I2187" i="5"/>
  <c r="R1620" i="5"/>
  <c r="G2168" i="5"/>
  <c r="F1969" i="5"/>
  <c r="R686" i="5"/>
  <c r="H686" i="5"/>
  <c r="R1515" i="5"/>
  <c r="I1779" i="5"/>
  <c r="R2168" i="5"/>
  <c r="R1443" i="5"/>
  <c r="F643" i="5"/>
  <c r="J1477" i="5"/>
  <c r="R1477" i="5"/>
  <c r="I668" i="5"/>
  <c r="E2334" i="5"/>
  <c r="X2334" i="5" s="1"/>
  <c r="H2334" i="5"/>
  <c r="E2088" i="5"/>
  <c r="X2088" i="5" s="1"/>
  <c r="G2088" i="5"/>
  <c r="I2088" i="5"/>
  <c r="E1662" i="5"/>
  <c r="X1662" i="5" s="1"/>
  <c r="G1662" i="5"/>
  <c r="R1662" i="5"/>
  <c r="H1662" i="5"/>
  <c r="E1564" i="5"/>
  <c r="X1564" i="5" s="1"/>
  <c r="R1564" i="5"/>
  <c r="H1564" i="5"/>
  <c r="F1564" i="5"/>
  <c r="I1564" i="5"/>
  <c r="I466" i="5"/>
  <c r="G2373" i="5"/>
  <c r="G621" i="5"/>
  <c r="F1769" i="5"/>
  <c r="R1156" i="5"/>
  <c r="G1477" i="5"/>
  <c r="H1477" i="5"/>
  <c r="G1469" i="5"/>
  <c r="G2187" i="5"/>
  <c r="J1620" i="5"/>
  <c r="F1779" i="5"/>
  <c r="I718" i="5"/>
  <c r="F478" i="5"/>
  <c r="J2366" i="5"/>
  <c r="F668" i="5"/>
  <c r="S682" i="5"/>
  <c r="T682" i="5"/>
  <c r="S674" i="5"/>
  <c r="T674" i="5"/>
  <c r="T594" i="5"/>
  <c r="S594" i="5"/>
  <c r="S554" i="5"/>
  <c r="T554" i="5"/>
  <c r="S546" i="5"/>
  <c r="T546" i="5"/>
  <c r="S482" i="5"/>
  <c r="T482" i="5"/>
  <c r="S434" i="5"/>
  <c r="T434" i="5"/>
  <c r="E2280" i="5"/>
  <c r="X2280" i="5" s="1"/>
  <c r="I2280" i="5"/>
  <c r="F2280" i="5"/>
  <c r="E2015" i="5"/>
  <c r="X2015" i="5" s="1"/>
  <c r="J2015" i="5"/>
  <c r="E1886" i="5"/>
  <c r="X1886" i="5" s="1"/>
  <c r="H1886" i="5"/>
  <c r="E1877" i="5"/>
  <c r="X1877" i="5" s="1"/>
  <c r="F1877" i="5"/>
  <c r="I1877" i="5"/>
  <c r="H1877" i="5"/>
  <c r="G1877" i="5"/>
  <c r="E2366" i="5"/>
  <c r="X2366" i="5" s="1"/>
  <c r="H2366" i="5"/>
  <c r="I2366" i="5"/>
  <c r="R2366" i="5"/>
  <c r="F2366" i="5"/>
  <c r="E2179" i="5"/>
  <c r="X2179" i="5" s="1"/>
  <c r="G2179" i="5"/>
  <c r="I2179" i="5"/>
  <c r="F2179" i="5"/>
  <c r="J2179" i="5"/>
  <c r="E1443" i="5"/>
  <c r="X1443" i="5" s="1"/>
  <c r="G1443" i="5"/>
  <c r="I1443" i="5"/>
  <c r="F1443" i="5"/>
  <c r="F608" i="5"/>
  <c r="I608" i="5"/>
  <c r="H514" i="5"/>
  <c r="J1502" i="5"/>
  <c r="I1502" i="5"/>
  <c r="F546" i="5"/>
  <c r="H466" i="5"/>
  <c r="R514" i="5"/>
  <c r="R2373" i="5"/>
  <c r="H621" i="5"/>
  <c r="F1469" i="5"/>
  <c r="J1769" i="5"/>
  <c r="F1156" i="5"/>
  <c r="I1493" i="5"/>
  <c r="F1132" i="5"/>
  <c r="H1620" i="5"/>
  <c r="R478" i="5"/>
  <c r="G718" i="5"/>
  <c r="J2168" i="5"/>
  <c r="J1443" i="5"/>
  <c r="E2405" i="5"/>
  <c r="X2405" i="5" s="1"/>
  <c r="J2405" i="5"/>
  <c r="G2405" i="5"/>
  <c r="G2391" i="5"/>
  <c r="I2391" i="5"/>
  <c r="E643" i="5"/>
  <c r="X643" i="5" s="1"/>
  <c r="G643" i="5"/>
  <c r="J643" i="5"/>
  <c r="I643" i="5"/>
  <c r="H643" i="5"/>
  <c r="R546" i="5"/>
  <c r="J514" i="5"/>
  <c r="G1502" i="5"/>
  <c r="I546" i="5"/>
  <c r="F466" i="5"/>
  <c r="I514" i="5"/>
  <c r="J621" i="5"/>
  <c r="R1469" i="5"/>
  <c r="R1769" i="5"/>
  <c r="J1156" i="5"/>
  <c r="I1477" i="5"/>
  <c r="J1132" i="5"/>
  <c r="J478" i="5"/>
  <c r="G478" i="5"/>
  <c r="H1515" i="5"/>
  <c r="F571" i="5"/>
  <c r="I478" i="5"/>
  <c r="E2294" i="5"/>
  <c r="X2294" i="5" s="1"/>
  <c r="F2294" i="5"/>
  <c r="I2294" i="5"/>
  <c r="J2294" i="5"/>
  <c r="E2152" i="5"/>
  <c r="X2152" i="5" s="1"/>
  <c r="G2152" i="5"/>
  <c r="H2152" i="5"/>
  <c r="R2152" i="5"/>
  <c r="I2152" i="5"/>
  <c r="E1039" i="5"/>
  <c r="X1039" i="5" s="1"/>
  <c r="F1039" i="5"/>
  <c r="V8" i="5"/>
  <c r="H8" i="5" s="1"/>
  <c r="S2502" i="5"/>
  <c r="E2503" i="5"/>
  <c r="X2503" i="5" s="1"/>
  <c r="H1754" i="5"/>
  <c r="I2066" i="5"/>
  <c r="H2226" i="5"/>
  <c r="J2290" i="5"/>
  <c r="R1220" i="5"/>
  <c r="J1281" i="5"/>
  <c r="R2220" i="5"/>
  <c r="J1581" i="5"/>
  <c r="J1747" i="5"/>
  <c r="R1740" i="5"/>
  <c r="F1220" i="5"/>
  <c r="I2111" i="5"/>
  <c r="H2060" i="5"/>
  <c r="J1408" i="5"/>
  <c r="F2111" i="5"/>
  <c r="E1227" i="5"/>
  <c r="X1227" i="5" s="1"/>
  <c r="H1227" i="5"/>
  <c r="I1754" i="5"/>
  <c r="H2066" i="5"/>
  <c r="R2290" i="5"/>
  <c r="H1977" i="5"/>
  <c r="H1220" i="5"/>
  <c r="R2169" i="5"/>
  <c r="R1825" i="5"/>
  <c r="G1581" i="5"/>
  <c r="H1747" i="5"/>
  <c r="F1740" i="5"/>
  <c r="H1833" i="5"/>
  <c r="G2111" i="5"/>
  <c r="G582" i="5"/>
  <c r="G2060" i="5"/>
  <c r="I1524" i="5"/>
  <c r="I2284" i="5"/>
  <c r="G1833" i="5"/>
  <c r="H1408" i="5"/>
  <c r="F2015" i="5"/>
  <c r="F2284" i="5"/>
  <c r="E2432" i="5"/>
  <c r="X2432" i="5" s="1"/>
  <c r="J2432" i="5"/>
  <c r="E2400" i="5"/>
  <c r="X2400" i="5" s="1"/>
  <c r="G2400" i="5"/>
  <c r="J1496" i="5"/>
  <c r="E1496" i="5"/>
  <c r="X1496" i="5" s="1"/>
  <c r="E608" i="5"/>
  <c r="X608" i="5" s="1"/>
  <c r="H608" i="5"/>
  <c r="J2066" i="5"/>
  <c r="F1932" i="5"/>
  <c r="I1833" i="5"/>
  <c r="R2111" i="5"/>
  <c r="F582" i="5"/>
  <c r="F1524" i="5"/>
  <c r="R2284" i="5"/>
  <c r="I2015" i="5"/>
  <c r="S419" i="5"/>
  <c r="T419" i="5"/>
  <c r="E2303" i="5"/>
  <c r="X2303" i="5" s="1"/>
  <c r="R2303" i="5"/>
  <c r="G2303" i="5"/>
  <c r="E2239" i="5"/>
  <c r="X2239" i="5" s="1"/>
  <c r="R2239" i="5"/>
  <c r="R1310" i="5"/>
  <c r="E1310" i="5"/>
  <c r="X1310" i="5" s="1"/>
  <c r="R1977" i="5"/>
  <c r="I1740" i="5"/>
  <c r="G2290" i="5"/>
  <c r="F1887" i="5"/>
  <c r="J1740" i="5"/>
  <c r="J1932" i="5"/>
  <c r="F1833" i="5"/>
  <c r="J1977" i="5"/>
  <c r="J2284" i="5"/>
  <c r="J2111" i="5"/>
  <c r="J1288" i="5"/>
  <c r="I1475" i="5"/>
  <c r="J1475" i="5"/>
  <c r="F1475" i="5"/>
  <c r="R2015" i="5"/>
  <c r="J1524" i="5"/>
  <c r="E2252" i="5"/>
  <c r="X2252" i="5" s="1"/>
  <c r="G2252" i="5"/>
  <c r="E1951" i="5"/>
  <c r="X1951" i="5" s="1"/>
  <c r="F1951" i="5"/>
  <c r="E806" i="5"/>
  <c r="X806" i="5" s="1"/>
  <c r="F806" i="5"/>
  <c r="G806" i="5"/>
  <c r="E775" i="5"/>
  <c r="X775" i="5" s="1"/>
  <c r="R775" i="5"/>
  <c r="H2290" i="5"/>
  <c r="F1938" i="5"/>
  <c r="I1977" i="5"/>
  <c r="J1825" i="5"/>
  <c r="F1754" i="5"/>
  <c r="R2066" i="5"/>
  <c r="R2226" i="5"/>
  <c r="J1938" i="5"/>
  <c r="G1740" i="5"/>
  <c r="G1825" i="5"/>
  <c r="I2169" i="5"/>
  <c r="I1887" i="5"/>
  <c r="H1932" i="5"/>
  <c r="J1833" i="5"/>
  <c r="G1977" i="5"/>
  <c r="H2284" i="5"/>
  <c r="H1288" i="5"/>
  <c r="G1932" i="5"/>
  <c r="R1581" i="5"/>
  <c r="F1288" i="5"/>
  <c r="R1475" i="5"/>
  <c r="H1524" i="5"/>
  <c r="I1825" i="5"/>
  <c r="G1887" i="5"/>
  <c r="I1581" i="5"/>
  <c r="R1747" i="5"/>
  <c r="G2066" i="5"/>
  <c r="G2226" i="5"/>
  <c r="J1754" i="5"/>
  <c r="F2226" i="5"/>
  <c r="G1938" i="5"/>
  <c r="H1281" i="5"/>
  <c r="G2220" i="5"/>
  <c r="R1887" i="5"/>
  <c r="H1825" i="5"/>
  <c r="R1932" i="5"/>
  <c r="J2220" i="5"/>
  <c r="R1833" i="5"/>
  <c r="F1825" i="5"/>
  <c r="G2284" i="5"/>
  <c r="J1220" i="5"/>
  <c r="I2060" i="5"/>
  <c r="R1288" i="5"/>
  <c r="R582" i="5"/>
  <c r="I1408" i="5"/>
  <c r="J1887" i="5"/>
  <c r="H2015" i="5"/>
  <c r="G1475" i="5"/>
  <c r="I1747" i="5"/>
  <c r="E2352" i="5"/>
  <c r="X2352" i="5" s="1"/>
  <c r="J2352" i="5"/>
  <c r="E2320" i="5"/>
  <c r="X2320" i="5" s="1"/>
  <c r="F2320" i="5"/>
  <c r="E2008" i="5"/>
  <c r="X2008" i="5" s="1"/>
  <c r="H2008" i="5"/>
  <c r="E1912" i="5"/>
  <c r="X1912" i="5" s="1"/>
  <c r="I1912" i="5"/>
  <c r="E1776" i="5"/>
  <c r="X1776" i="5" s="1"/>
  <c r="F1776" i="5"/>
  <c r="E1712" i="5"/>
  <c r="X1712" i="5" s="1"/>
  <c r="I1712" i="5"/>
  <c r="E1608" i="5"/>
  <c r="X1608" i="5" s="1"/>
  <c r="G1608" i="5"/>
  <c r="H1608" i="5"/>
  <c r="E1480" i="5"/>
  <c r="X1480" i="5" s="1"/>
  <c r="H1480" i="5"/>
  <c r="E1384" i="5"/>
  <c r="X1384" i="5" s="1"/>
  <c r="J1384" i="5"/>
  <c r="E1248" i="5"/>
  <c r="X1248" i="5" s="1"/>
  <c r="G1248" i="5"/>
  <c r="E1232" i="5"/>
  <c r="X1232" i="5" s="1"/>
  <c r="I1232" i="5"/>
  <c r="E1176" i="5"/>
  <c r="X1176" i="5" s="1"/>
  <c r="F1176" i="5"/>
  <c r="F960" i="5"/>
  <c r="E960" i="5"/>
  <c r="X960" i="5" s="1"/>
  <c r="H1740" i="5"/>
  <c r="G1288" i="5"/>
  <c r="G1281" i="5"/>
  <c r="G2169" i="5"/>
  <c r="G1754" i="5"/>
  <c r="J2226" i="5"/>
  <c r="F2290" i="5"/>
  <c r="J2169" i="5"/>
  <c r="F1281" i="5"/>
  <c r="H1938" i="5"/>
  <c r="I2220" i="5"/>
  <c r="H1581" i="5"/>
  <c r="F1747" i="5"/>
  <c r="I1932" i="5"/>
  <c r="H2220" i="5"/>
  <c r="J2060" i="5"/>
  <c r="I1288" i="5"/>
  <c r="H582" i="5"/>
  <c r="G1408" i="5"/>
  <c r="H1475" i="5"/>
  <c r="H1887" i="5"/>
  <c r="G2015" i="5"/>
  <c r="R2060" i="5"/>
  <c r="R1524" i="5"/>
  <c r="S675" i="5"/>
  <c r="E2271" i="5"/>
  <c r="X2271" i="5" s="1"/>
  <c r="I2271" i="5"/>
  <c r="G2271" i="5"/>
  <c r="E2207" i="5"/>
  <c r="X2207" i="5" s="1"/>
  <c r="J2207" i="5"/>
  <c r="J384" i="5"/>
  <c r="AB2502" i="5"/>
  <c r="V2502" i="5"/>
  <c r="G2502" i="5" s="1"/>
  <c r="V2501" i="5"/>
  <c r="J2501" i="5" s="1"/>
  <c r="AB12" i="5"/>
  <c r="T2500" i="5"/>
  <c r="S2500" i="5"/>
  <c r="G2503" i="5"/>
  <c r="V10" i="5"/>
  <c r="J10" i="5" s="1"/>
  <c r="T10" i="5" s="1"/>
  <c r="AB11" i="5"/>
  <c r="V2500" i="5"/>
  <c r="J2500" i="5" s="1"/>
  <c r="AB2503" i="5"/>
  <c r="E2479" i="5"/>
  <c r="X2479" i="5" s="1"/>
  <c r="H2479" i="5"/>
  <c r="G2479" i="5"/>
  <c r="E2415" i="5"/>
  <c r="X2415" i="5" s="1"/>
  <c r="J2415" i="5"/>
  <c r="R2415" i="5"/>
  <c r="E2383" i="5"/>
  <c r="X2383" i="5" s="1"/>
  <c r="F2383" i="5"/>
  <c r="J2383" i="5"/>
  <c r="G2383" i="5"/>
  <c r="E2367" i="5"/>
  <c r="X2367" i="5" s="1"/>
  <c r="H2367" i="5"/>
  <c r="E2351" i="5"/>
  <c r="X2351" i="5" s="1"/>
  <c r="I2351" i="5"/>
  <c r="E2335" i="5"/>
  <c r="X2335" i="5" s="1"/>
  <c r="F2335" i="5"/>
  <c r="H2335" i="5"/>
  <c r="E1231" i="5"/>
  <c r="X1231" i="5" s="1"/>
  <c r="I1231" i="5"/>
  <c r="E1627" i="5"/>
  <c r="X1627" i="5" s="1"/>
  <c r="I1627" i="5"/>
  <c r="E1592" i="5"/>
  <c r="X1592" i="5" s="1"/>
  <c r="G1592" i="5"/>
  <c r="R1592" i="5"/>
  <c r="F1592" i="5"/>
  <c r="H1592" i="5"/>
  <c r="E1555" i="5"/>
  <c r="X1555" i="5" s="1"/>
  <c r="R1555" i="5"/>
  <c r="V7" i="5"/>
  <c r="R7" i="5" s="1"/>
  <c r="T290" i="5"/>
  <c r="S290" i="5"/>
  <c r="E2467" i="5"/>
  <c r="X2467" i="5" s="1"/>
  <c r="I2467" i="5"/>
  <c r="E2451" i="5"/>
  <c r="X2451" i="5" s="1"/>
  <c r="I2451" i="5"/>
  <c r="E2435" i="5"/>
  <c r="X2435" i="5" s="1"/>
  <c r="G2435" i="5"/>
  <c r="F2435" i="5"/>
  <c r="E2419" i="5"/>
  <c r="X2419" i="5" s="1"/>
  <c r="H2419" i="5"/>
  <c r="I2419" i="5"/>
  <c r="J2419" i="5"/>
  <c r="F2419" i="5"/>
  <c r="E2403" i="5"/>
  <c r="X2403" i="5" s="1"/>
  <c r="G2403" i="5"/>
  <c r="E2371" i="5"/>
  <c r="X2371" i="5" s="1"/>
  <c r="J2371" i="5"/>
  <c r="G2371" i="5"/>
  <c r="R2371" i="5"/>
  <c r="I1468" i="5"/>
  <c r="E1468" i="5"/>
  <c r="X1468" i="5" s="1"/>
  <c r="F1468" i="5"/>
  <c r="J1468" i="5"/>
  <c r="H1468" i="5"/>
  <c r="E1462" i="5"/>
  <c r="X1462" i="5" s="1"/>
  <c r="I1462" i="5"/>
  <c r="E1044" i="5"/>
  <c r="X1044" i="5" s="1"/>
  <c r="H1044" i="5"/>
  <c r="G1044" i="5"/>
  <c r="F1044" i="5"/>
  <c r="E976" i="5"/>
  <c r="X976" i="5" s="1"/>
  <c r="G976" i="5"/>
  <c r="R976" i="5"/>
  <c r="R1447" i="5"/>
  <c r="E2287" i="5"/>
  <c r="X2287" i="5" s="1"/>
  <c r="G2287" i="5"/>
  <c r="E2255" i="5"/>
  <c r="X2255" i="5" s="1"/>
  <c r="H2255" i="5"/>
  <c r="F2255" i="5"/>
  <c r="J2255" i="5"/>
  <c r="E2223" i="5"/>
  <c r="X2223" i="5" s="1"/>
  <c r="I2223" i="5"/>
  <c r="E2191" i="5"/>
  <c r="X2191" i="5" s="1"/>
  <c r="H2191" i="5"/>
  <c r="E2159" i="5"/>
  <c r="X2159" i="5" s="1"/>
  <c r="J2159" i="5"/>
  <c r="I2159" i="5"/>
  <c r="H2159" i="5"/>
  <c r="E2063" i="5"/>
  <c r="X2063" i="5" s="1"/>
  <c r="R2063" i="5"/>
  <c r="E2031" i="5"/>
  <c r="X2031" i="5" s="1"/>
  <c r="R2031" i="5"/>
  <c r="J2031" i="5"/>
  <c r="E1967" i="5"/>
  <c r="X1967" i="5" s="1"/>
  <c r="I1967" i="5"/>
  <c r="H1967" i="5"/>
  <c r="E1935" i="5"/>
  <c r="X1935" i="5" s="1"/>
  <c r="R1935" i="5"/>
  <c r="I1935" i="5"/>
  <c r="E1871" i="5"/>
  <c r="X1871" i="5" s="1"/>
  <c r="H1871" i="5"/>
  <c r="E1839" i="5"/>
  <c r="X1839" i="5" s="1"/>
  <c r="G1839" i="5"/>
  <c r="E1807" i="5"/>
  <c r="X1807" i="5" s="1"/>
  <c r="I1807" i="5"/>
  <c r="F1807" i="5"/>
  <c r="E1743" i="5"/>
  <c r="X1743" i="5" s="1"/>
  <c r="I1743" i="5"/>
  <c r="E1711" i="5"/>
  <c r="X1711" i="5" s="1"/>
  <c r="G1711" i="5"/>
  <c r="F1711" i="5"/>
  <c r="E1673" i="5"/>
  <c r="X1673" i="5" s="1"/>
  <c r="R1673" i="5"/>
  <c r="I1590" i="5"/>
  <c r="E1590" i="5"/>
  <c r="X1590" i="5" s="1"/>
  <c r="R1590" i="5"/>
  <c r="E1511" i="5"/>
  <c r="X1511" i="5" s="1"/>
  <c r="J1511" i="5"/>
  <c r="H1511" i="5"/>
  <c r="F1511" i="5"/>
  <c r="E1329" i="5"/>
  <c r="X1329" i="5" s="1"/>
  <c r="H1329" i="5"/>
  <c r="E1323" i="5"/>
  <c r="X1323" i="5" s="1"/>
  <c r="H1323" i="5"/>
  <c r="I1323" i="5"/>
  <c r="E1297" i="5"/>
  <c r="X1297" i="5" s="1"/>
  <c r="R1297" i="5"/>
  <c r="J582" i="5"/>
  <c r="T370" i="5"/>
  <c r="E2487" i="5"/>
  <c r="X2487" i="5" s="1"/>
  <c r="I2487" i="5"/>
  <c r="H2487" i="5"/>
  <c r="E2471" i="5"/>
  <c r="X2471" i="5" s="1"/>
  <c r="R2471" i="5"/>
  <c r="I2471" i="5"/>
  <c r="H2471" i="5"/>
  <c r="E2423" i="5"/>
  <c r="X2423" i="5" s="1"/>
  <c r="R2423" i="5"/>
  <c r="E2407" i="5"/>
  <c r="X2407" i="5" s="1"/>
  <c r="F2407" i="5"/>
  <c r="I2407" i="5"/>
  <c r="E2391" i="5"/>
  <c r="X2391" i="5" s="1"/>
  <c r="H2391" i="5"/>
  <c r="J2391" i="5"/>
  <c r="R2391" i="5"/>
  <c r="E2375" i="5"/>
  <c r="X2375" i="5" s="1"/>
  <c r="H2375" i="5"/>
  <c r="F2375" i="5"/>
  <c r="G2375" i="5"/>
  <c r="E2359" i="5"/>
  <c r="X2359" i="5" s="1"/>
  <c r="I2359" i="5"/>
  <c r="F2359" i="5"/>
  <c r="G2359" i="5"/>
  <c r="R2359" i="5"/>
  <c r="H2359" i="5"/>
  <c r="E2327" i="5"/>
  <c r="X2327" i="5" s="1"/>
  <c r="H2327" i="5"/>
  <c r="E2311" i="5"/>
  <c r="X2311" i="5" s="1"/>
  <c r="H2311" i="5"/>
  <c r="I2311" i="5"/>
  <c r="I1654" i="5"/>
  <c r="R1654" i="5"/>
  <c r="E1654" i="5"/>
  <c r="X1654" i="5" s="1"/>
  <c r="H1654" i="5"/>
  <c r="E1648" i="5"/>
  <c r="X1648" i="5" s="1"/>
  <c r="H1648" i="5"/>
  <c r="E1551" i="5"/>
  <c r="X1551" i="5" s="1"/>
  <c r="F1551" i="5"/>
  <c r="I1551" i="5"/>
  <c r="I582" i="5"/>
  <c r="I1447" i="5"/>
  <c r="F1447" i="5"/>
  <c r="E2491" i="5"/>
  <c r="X2491" i="5" s="1"/>
  <c r="J2491" i="5"/>
  <c r="G2491" i="5"/>
  <c r="E2475" i="5"/>
  <c r="X2475" i="5" s="1"/>
  <c r="J2475" i="5"/>
  <c r="E2427" i="5"/>
  <c r="X2427" i="5" s="1"/>
  <c r="F2427" i="5"/>
  <c r="E2315" i="5"/>
  <c r="X2315" i="5" s="1"/>
  <c r="F2315" i="5"/>
  <c r="E2291" i="5"/>
  <c r="X2291" i="5" s="1"/>
  <c r="I2291" i="5"/>
  <c r="G2291" i="5"/>
  <c r="H2291" i="5"/>
  <c r="F2291" i="5"/>
  <c r="E2259" i="5"/>
  <c r="X2259" i="5" s="1"/>
  <c r="G2259" i="5"/>
  <c r="E2246" i="5"/>
  <c r="X2246" i="5" s="1"/>
  <c r="I2246" i="5"/>
  <c r="H2246" i="5"/>
  <c r="E2227" i="5"/>
  <c r="X2227" i="5" s="1"/>
  <c r="J2227" i="5"/>
  <c r="F2227" i="5"/>
  <c r="E2208" i="5"/>
  <c r="X2208" i="5" s="1"/>
  <c r="J2208" i="5"/>
  <c r="G2208" i="5"/>
  <c r="H2208" i="5"/>
  <c r="E2195" i="5"/>
  <c r="X2195" i="5" s="1"/>
  <c r="R2195" i="5"/>
  <c r="H2195" i="5"/>
  <c r="I2195" i="5"/>
  <c r="G2195" i="5"/>
  <c r="F2195" i="5"/>
  <c r="E2182" i="5"/>
  <c r="X2182" i="5" s="1"/>
  <c r="J2182" i="5"/>
  <c r="E2118" i="5"/>
  <c r="X2118" i="5" s="1"/>
  <c r="G2118" i="5"/>
  <c r="E2112" i="5"/>
  <c r="X2112" i="5" s="1"/>
  <c r="H2112" i="5"/>
  <c r="R2112" i="5"/>
  <c r="E2054" i="5"/>
  <c r="X2054" i="5" s="1"/>
  <c r="G2054" i="5"/>
  <c r="R2054" i="5"/>
  <c r="E2048" i="5"/>
  <c r="X2048" i="5" s="1"/>
  <c r="H2048" i="5"/>
  <c r="G2048" i="5"/>
  <c r="E2016" i="5"/>
  <c r="X2016" i="5" s="1"/>
  <c r="G2016" i="5"/>
  <c r="F2016" i="5"/>
  <c r="H2016" i="5"/>
  <c r="I2016" i="5"/>
  <c r="E1984" i="5"/>
  <c r="X1984" i="5" s="1"/>
  <c r="I1984" i="5"/>
  <c r="F1984" i="5"/>
  <c r="E1952" i="5"/>
  <c r="X1952" i="5" s="1"/>
  <c r="R1952" i="5"/>
  <c r="E1894" i="5"/>
  <c r="X1894" i="5" s="1"/>
  <c r="G1894" i="5"/>
  <c r="I1894" i="5"/>
  <c r="E1888" i="5"/>
  <c r="X1888" i="5" s="1"/>
  <c r="F1888" i="5"/>
  <c r="E1875" i="5"/>
  <c r="X1875" i="5" s="1"/>
  <c r="G1875" i="5"/>
  <c r="E1856" i="5"/>
  <c r="X1856" i="5" s="1"/>
  <c r="G1856" i="5"/>
  <c r="F1856" i="5"/>
  <c r="E1843" i="5"/>
  <c r="X1843" i="5" s="1"/>
  <c r="F1843" i="5"/>
  <c r="E1824" i="5"/>
  <c r="X1824" i="5" s="1"/>
  <c r="J1824" i="5"/>
  <c r="F1824" i="5"/>
  <c r="E1798" i="5"/>
  <c r="X1798" i="5" s="1"/>
  <c r="G1798" i="5"/>
  <c r="E1792" i="5"/>
  <c r="X1792" i="5" s="1"/>
  <c r="H1792" i="5"/>
  <c r="E1779" i="5"/>
  <c r="X1779" i="5" s="1"/>
  <c r="R1779" i="5"/>
  <c r="E1760" i="5"/>
  <c r="X1760" i="5" s="1"/>
  <c r="F1760" i="5"/>
  <c r="G1760" i="5"/>
  <c r="E1702" i="5"/>
  <c r="X1702" i="5" s="1"/>
  <c r="I1702" i="5"/>
  <c r="E1696" i="5"/>
  <c r="X1696" i="5" s="1"/>
  <c r="J1696" i="5"/>
  <c r="I1696" i="5"/>
  <c r="R1696" i="5"/>
  <c r="E1683" i="5"/>
  <c r="X1683" i="5" s="1"/>
  <c r="F1683" i="5"/>
  <c r="G1683" i="5"/>
  <c r="E1532" i="5"/>
  <c r="X1532" i="5" s="1"/>
  <c r="G1532" i="5"/>
  <c r="R8" i="5"/>
  <c r="R12" i="5"/>
  <c r="J12" i="5"/>
  <c r="I12" i="5"/>
  <c r="H12" i="5"/>
  <c r="E12" i="5"/>
  <c r="X12" i="5" s="1"/>
  <c r="F12" i="5"/>
  <c r="I11" i="5"/>
  <c r="H11" i="5"/>
  <c r="E11" i="5"/>
  <c r="X11" i="5" s="1"/>
  <c r="G11" i="5"/>
  <c r="F11" i="5"/>
  <c r="R11" i="5"/>
  <c r="J11" i="5"/>
  <c r="H2499" i="5"/>
  <c r="I2499" i="5"/>
  <c r="J2499" i="5"/>
  <c r="AB8" i="5"/>
  <c r="G10" i="5"/>
  <c r="T12" i="5"/>
  <c r="F2501" i="5"/>
  <c r="I2503" i="5"/>
  <c r="T2501" i="5"/>
  <c r="E2501" i="5"/>
  <c r="X2501" i="5" s="1"/>
  <c r="AB2501" i="5"/>
  <c r="F9" i="5"/>
  <c r="S11" i="5"/>
  <c r="G12" i="5"/>
  <c r="I2501" i="5"/>
  <c r="E2500" i="5"/>
  <c r="X2500" i="5" s="1"/>
  <c r="G9" i="5"/>
  <c r="I9" i="5"/>
  <c r="H2501" i="5"/>
  <c r="J9" i="5"/>
  <c r="T9" i="5" s="1"/>
  <c r="F2502" i="5"/>
  <c r="J2502" i="5"/>
  <c r="R2501" i="5"/>
  <c r="F124" i="6"/>
  <c r="AB5" i="5"/>
  <c r="V5" i="5"/>
  <c r="I5" i="5" s="1"/>
  <c r="B59" i="4"/>
  <c r="A44" i="6" s="1"/>
  <c r="X49" i="4"/>
  <c r="Y49" i="4" s="1"/>
  <c r="Z49" i="4" s="1"/>
  <c r="X48" i="4"/>
  <c r="Y48" i="4" s="1"/>
  <c r="V47" i="4"/>
  <c r="W47" i="4" s="1"/>
  <c r="X47" i="4" s="1"/>
  <c r="Y47" i="4" s="1"/>
  <c r="Y50" i="4"/>
  <c r="Z50" i="4" s="1"/>
  <c r="Z51" i="4"/>
  <c r="AA51" i="4" s="1"/>
  <c r="B71" i="4"/>
  <c r="A55" i="6" s="1"/>
  <c r="B83" i="4"/>
  <c r="A66" i="6" s="1"/>
  <c r="T46" i="4"/>
  <c r="V43" i="4"/>
  <c r="V42" i="4"/>
  <c r="W42" i="4" s="1"/>
  <c r="Z47" i="4"/>
  <c r="H40" i="6"/>
  <c r="D40" i="6" s="1"/>
  <c r="H55" i="6"/>
  <c r="F66" i="6"/>
  <c r="D33" i="6"/>
  <c r="K119" i="6"/>
  <c r="H44" i="6"/>
  <c r="D44" i="6" s="1"/>
  <c r="C22" i="6"/>
  <c r="B95" i="4"/>
  <c r="A77" i="6" s="1"/>
  <c r="C33" i="6"/>
  <c r="F119" i="6"/>
  <c r="F103" i="6"/>
  <c r="H103" i="6" s="1"/>
  <c r="C18" i="6"/>
  <c r="B79" i="4"/>
  <c r="A62" i="6" s="1"/>
  <c r="B121" i="4"/>
  <c r="A99" i="6" s="1"/>
  <c r="B67" i="4"/>
  <c r="A51" i="6" s="1"/>
  <c r="F99" i="6"/>
  <c r="H99" i="6" s="1"/>
  <c r="D99" i="6" s="1"/>
  <c r="K115" i="6"/>
  <c r="B103" i="4"/>
  <c r="A84" i="6" s="1"/>
  <c r="B55" i="4"/>
  <c r="A40" i="6" s="1"/>
  <c r="F51" i="6"/>
  <c r="C29" i="6"/>
  <c r="K118" i="6"/>
  <c r="D32" i="6"/>
  <c r="C54" i="6"/>
  <c r="F65" i="6"/>
  <c r="F94" i="6"/>
  <c r="F95" i="6" s="1"/>
  <c r="F96" i="6" s="1"/>
  <c r="H96" i="6" s="1"/>
  <c r="D96" i="6" s="1"/>
  <c r="F102" i="6"/>
  <c r="H102" i="6" s="1"/>
  <c r="C43" i="6"/>
  <c r="C32" i="6"/>
  <c r="C21" i="6"/>
  <c r="K117" i="6"/>
  <c r="C31" i="6"/>
  <c r="D31" i="6"/>
  <c r="B89" i="4"/>
  <c r="A71" i="6" s="1"/>
  <c r="C20" i="6"/>
  <c r="B101" i="4"/>
  <c r="A82" i="6" s="1"/>
  <c r="C42" i="6"/>
  <c r="C101" i="6"/>
  <c r="C53" i="6"/>
  <c r="B77" i="4"/>
  <c r="A60" i="6" s="1"/>
  <c r="B69" i="4"/>
  <c r="A53" i="6" s="1"/>
  <c r="F75" i="6"/>
  <c r="B53" i="4"/>
  <c r="A38" i="6" s="1"/>
  <c r="B81" i="4"/>
  <c r="A64" i="6" s="1"/>
  <c r="C64" i="6"/>
  <c r="D30" i="6"/>
  <c r="K116" i="6"/>
  <c r="C30" i="6"/>
  <c r="F116" i="6"/>
  <c r="C41" i="6"/>
  <c r="F52" i="6"/>
  <c r="B56" i="4"/>
  <c r="A41" i="6" s="1"/>
  <c r="B80" i="4"/>
  <c r="A63" i="6" s="1"/>
  <c r="C19" i="6"/>
  <c r="C100" i="6"/>
  <c r="D28" i="6"/>
  <c r="K114" i="6"/>
  <c r="F72" i="6"/>
  <c r="H61" i="6"/>
  <c r="D61" i="6" s="1"/>
  <c r="H39" i="6"/>
  <c r="D39" i="6" s="1"/>
  <c r="H50" i="6"/>
  <c r="D50" i="6" s="1"/>
  <c r="B115" i="4"/>
  <c r="A94" i="6" s="1"/>
  <c r="B137" i="4"/>
  <c r="A111" i="6" s="1"/>
  <c r="B119" i="4"/>
  <c r="A97" i="6" s="1"/>
  <c r="B90" i="4"/>
  <c r="A72" i="6" s="1"/>
  <c r="B78" i="4"/>
  <c r="A61" i="6" s="1"/>
  <c r="C17" i="6"/>
  <c r="B120" i="4"/>
  <c r="A98" i="6" s="1"/>
  <c r="C98" i="6"/>
  <c r="C28" i="6"/>
  <c r="B54" i="4"/>
  <c r="A39" i="6" s="1"/>
  <c r="B131" i="4"/>
  <c r="A108" i="6" s="1"/>
  <c r="B102" i="4"/>
  <c r="A83" i="6" s="1"/>
  <c r="B133" i="4"/>
  <c r="A109" i="6" s="1"/>
  <c r="C39" i="6"/>
  <c r="C61" i="6"/>
  <c r="B66" i="4"/>
  <c r="A50" i="6" s="1"/>
  <c r="C15" i="6"/>
  <c r="C12" i="6"/>
  <c r="C11" i="6"/>
  <c r="D11" i="6"/>
  <c r="D10" i="6"/>
  <c r="C10" i="6"/>
  <c r="G89" i="4"/>
  <c r="C6" i="6"/>
  <c r="C5" i="6"/>
  <c r="D41" i="4"/>
  <c r="D53" i="4"/>
  <c r="D101" i="4"/>
  <c r="G41" i="4"/>
  <c r="G53" i="4"/>
  <c r="G101" i="4"/>
  <c r="D65" i="4"/>
  <c r="G65" i="4"/>
  <c r="D77" i="4"/>
  <c r="D114" i="4"/>
  <c r="G77" i="4"/>
  <c r="S7" i="5"/>
  <c r="I10" i="5" l="1"/>
  <c r="X10" i="5"/>
  <c r="R10" i="5"/>
  <c r="X9" i="5"/>
  <c r="I8" i="5"/>
  <c r="F2500" i="5"/>
  <c r="J8" i="5"/>
  <c r="T8" i="5" s="1"/>
  <c r="F8" i="5"/>
  <c r="H2500" i="5"/>
  <c r="I2500" i="5"/>
  <c r="R2500" i="5"/>
  <c r="G2500" i="5"/>
  <c r="F10" i="5"/>
  <c r="H10" i="5"/>
  <c r="G2501" i="5"/>
  <c r="E2502" i="5"/>
  <c r="X2502" i="5" s="1"/>
  <c r="I2502" i="5"/>
  <c r="H2502" i="5"/>
  <c r="R2502" i="5"/>
  <c r="X8" i="5"/>
  <c r="H7" i="5"/>
  <c r="F7" i="5"/>
  <c r="J7" i="5"/>
  <c r="T7" i="5" s="1"/>
  <c r="I7" i="5"/>
  <c r="X7" i="5"/>
  <c r="G5" i="5"/>
  <c r="AB6" i="5"/>
  <c r="V6" i="5"/>
  <c r="G6" i="5" s="1"/>
  <c r="J5" i="5"/>
  <c r="T5" i="5" s="1"/>
  <c r="H5" i="5"/>
  <c r="F5" i="5"/>
  <c r="R5" i="5"/>
  <c r="G117" i="6"/>
  <c r="H117" i="6" s="1"/>
  <c r="G119" i="6"/>
  <c r="H119" i="6" s="1"/>
  <c r="G114" i="6"/>
  <c r="H114" i="6" s="1"/>
  <c r="G118" i="6"/>
  <c r="H118" i="6" s="1"/>
  <c r="D118" i="6" s="1"/>
  <c r="G116" i="6"/>
  <c r="H116" i="6" s="1"/>
  <c r="G115" i="6"/>
  <c r="H115" i="6" s="1"/>
  <c r="C40" i="6"/>
  <c r="AA50" i="4"/>
  <c r="AB50" i="4" s="1"/>
  <c r="AA49" i="4"/>
  <c r="AB49" i="4" s="1"/>
  <c r="AB51" i="4"/>
  <c r="AC51" i="4" s="1"/>
  <c r="U45" i="4"/>
  <c r="U46" i="4"/>
  <c r="V46" i="4" s="1"/>
  <c r="Z48" i="4"/>
  <c r="F111" i="6"/>
  <c r="H111" i="6" s="1"/>
  <c r="D111" i="6" s="1"/>
  <c r="H94" i="6"/>
  <c r="D94" i="6" s="1"/>
  <c r="C103" i="6"/>
  <c r="D103" i="6"/>
  <c r="F108" i="6"/>
  <c r="H108" i="6" s="1"/>
  <c r="D108" i="6" s="1"/>
  <c r="F109" i="6"/>
  <c r="H109" i="6" s="1"/>
  <c r="D109" i="6" s="1"/>
  <c r="F110" i="6"/>
  <c r="H110" i="6" s="1"/>
  <c r="D110" i="6" s="1"/>
  <c r="C44" i="6"/>
  <c r="H66" i="6"/>
  <c r="F77" i="6"/>
  <c r="H95" i="6"/>
  <c r="D95" i="6" s="1"/>
  <c r="D55" i="6"/>
  <c r="C55" i="6"/>
  <c r="F62" i="6"/>
  <c r="H51" i="6"/>
  <c r="C99" i="6"/>
  <c r="D102" i="6"/>
  <c r="C102" i="6"/>
  <c r="C108" i="6"/>
  <c r="F76" i="6"/>
  <c r="H65" i="6"/>
  <c r="H75" i="6"/>
  <c r="F86" i="6"/>
  <c r="H86" i="6" s="1"/>
  <c r="C111" i="6"/>
  <c r="F63" i="6"/>
  <c r="H52" i="6"/>
  <c r="C50" i="6"/>
  <c r="H72" i="6"/>
  <c r="F83" i="6"/>
  <c r="H83" i="6" s="1"/>
  <c r="C96" i="6"/>
  <c r="S9" i="5"/>
  <c r="S8" i="5"/>
  <c r="R6" i="5" l="1"/>
  <c r="F6" i="5"/>
  <c r="H6" i="5"/>
  <c r="I6" i="5"/>
  <c r="J6" i="5"/>
  <c r="T6" i="5" s="1"/>
  <c r="D119" i="6"/>
  <c r="C119" i="6"/>
  <c r="D116" i="6"/>
  <c r="C116" i="6"/>
  <c r="D117" i="6"/>
  <c r="C117" i="6"/>
  <c r="D114" i="6"/>
  <c r="C114" i="6"/>
  <c r="C118" i="6"/>
  <c r="D115" i="6"/>
  <c r="C115" i="6"/>
  <c r="X5" i="5"/>
  <c r="G124" i="6" a="1"/>
  <c r="G124" i="6" s="1"/>
  <c r="C110" i="6"/>
  <c r="C94" i="6"/>
  <c r="AC49" i="4"/>
  <c r="AC50" i="4"/>
  <c r="C95" i="6"/>
  <c r="AA48" i="4"/>
  <c r="AB48" i="4" s="1"/>
  <c r="AC48" i="4" s="1"/>
  <c r="AA47" i="4"/>
  <c r="W46" i="4"/>
  <c r="X46" i="4" s="1"/>
  <c r="Y46" i="4" s="1"/>
  <c r="Z46" i="4" s="1"/>
  <c r="W45" i="4"/>
  <c r="V45" i="4"/>
  <c r="V44" i="4"/>
  <c r="C109" i="6"/>
  <c r="H77" i="6"/>
  <c r="F88" i="6"/>
  <c r="H88" i="6" s="1"/>
  <c r="D66" i="6"/>
  <c r="C66" i="6"/>
  <c r="D51" i="6"/>
  <c r="C51" i="6"/>
  <c r="H62" i="6"/>
  <c r="F73" i="6"/>
  <c r="D65" i="6"/>
  <c r="C65" i="6"/>
  <c r="H76" i="6"/>
  <c r="F87" i="6"/>
  <c r="H87" i="6" s="1"/>
  <c r="D86" i="6"/>
  <c r="C86" i="6"/>
  <c r="C75" i="6"/>
  <c r="D75" i="6"/>
  <c r="D52" i="6"/>
  <c r="C52" i="6"/>
  <c r="H63" i="6"/>
  <c r="F74" i="6"/>
  <c r="D83" i="6"/>
  <c r="C83" i="6"/>
  <c r="D72" i="6"/>
  <c r="C72" i="6"/>
  <c r="S5" i="5"/>
  <c r="S10" i="5"/>
  <c r="H124" i="6" l="1"/>
  <c r="D124" i="6" s="1"/>
  <c r="C124" i="6"/>
  <c r="X6" i="5"/>
  <c r="W44" i="4"/>
  <c r="X44" i="4" s="1"/>
  <c r="W43" i="4"/>
  <c r="X45" i="4"/>
  <c r="Y45" i="4" s="1"/>
  <c r="AA46" i="4"/>
  <c r="AB46" i="4" s="1"/>
  <c r="AC46" i="4" s="1"/>
  <c r="AB47" i="4"/>
  <c r="AC47" i="4" s="1"/>
  <c r="D88" i="6"/>
  <c r="C88" i="6"/>
  <c r="D77" i="6"/>
  <c r="C77" i="6"/>
  <c r="H73" i="6"/>
  <c r="F84" i="6"/>
  <c r="H84" i="6" s="1"/>
  <c r="D62" i="6"/>
  <c r="C62" i="6"/>
  <c r="C87" i="6"/>
  <c r="D87" i="6"/>
  <c r="D76" i="6"/>
  <c r="C76" i="6"/>
  <c r="F85" i="6"/>
  <c r="H85" i="6" s="1"/>
  <c r="H74" i="6"/>
  <c r="C63" i="6"/>
  <c r="D63" i="6"/>
  <c r="S6" i="5"/>
  <c r="Y44" i="4" l="1"/>
  <c r="Z44" i="4" s="1"/>
  <c r="AA44" i="4" s="1"/>
  <c r="Z45" i="4"/>
  <c r="AA45" i="4" s="1"/>
  <c r="AB45" i="4" s="1"/>
  <c r="AC45" i="4" s="1"/>
  <c r="X42" i="4"/>
  <c r="Y42" i="4" s="1"/>
  <c r="X43" i="4"/>
  <c r="Y43" i="4" s="1"/>
  <c r="D84" i="6"/>
  <c r="C84" i="6"/>
  <c r="D73" i="6"/>
  <c r="C73" i="6"/>
  <c r="D74" i="6"/>
  <c r="C74" i="6"/>
  <c r="H125" i="6"/>
  <c r="D2" i="6" s="1"/>
  <c r="C85" i="6"/>
  <c r="D85" i="6"/>
  <c r="AB44" i="4" l="1"/>
  <c r="AC44" i="4" s="1"/>
  <c r="Z43" i="4"/>
  <c r="AA43" i="4" s="1"/>
  <c r="Z42" i="4"/>
  <c r="AA42" i="4" s="1"/>
  <c r="AB43" i="4" l="1"/>
  <c r="AC43" i="4" s="1"/>
  <c r="AB42" i="4"/>
  <c r="AC42"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<sst xmlns="http://schemas.openxmlformats.org/spreadsheetml/2006/main" count="28004" uniqueCount="20062">
  <si>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</si>
  <si>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</si>
  <si>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</si>
  <si>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</si>
  <si>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</si>
  <si>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</si>
  <si>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</si>
  <si>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</si>
  <si>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</si>
  <si>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</si>
  <si>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</si>
  <si>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</si>
  <si>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</si>
  <si>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</si>
  <si>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</si>
  <si>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</si>
  <si>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</si>
  <si>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</si>
  <si>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</si>
  <si>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</si>
  <si>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</si>
  <si>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</si>
  <si>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</si>
  <si>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</si>
  <si>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</si>
  <si>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</si>
  <si>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</si>
  <si>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</si>
  <si>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</si>
  <si>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</si>
  <si>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</si>
  <si>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</si>
  <si>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</si>
  <si>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</si>
  <si>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</si>
  <si>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</si>
  <si>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</si>
  <si>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</si>
  <si>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</si>
  <si>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</si>
  <si>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</si>
  <si>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</si>
  <si>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</si>
  <si>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</si>
  <si>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</si>
  <si>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</si>
  <si>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</si>
  <si>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</si>
  <si>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</si>
  <si>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</si>
  <si>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</si>
  <si>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</si>
  <si>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</si>
  <si>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</si>
  <si>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</si>
  <si>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</si>
  <si>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</si>
  <si>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</si>
  <si>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</si>
  <si>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</si>
  <si>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</si>
  <si>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</si>
  <si>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</si>
  <si>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</si>
  <si>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</si>
  <si>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</si>
  <si>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</si>
  <si>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</si>
  <si>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</si>
  <si>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</si>
  <si>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</si>
  <si>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</si>
  <si>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</si>
  <si>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</si>
  <si>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</si>
  <si>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</si>
  <si>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</si>
  <si>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</si>
  <si>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</si>
  <si>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</si>
  <si>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</si>
  <si>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</si>
  <si>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</si>
  <si>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</si>
  <si>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</si>
  <si>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</si>
  <si>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</si>
  <si>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</si>
  <si>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</si>
  <si>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</si>
  <si>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</si>
  <si>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</si>
  <si>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</si>
  <si>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</si>
  <si>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</si>
  <si>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</si>
  <si>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</si>
  <si>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</si>
  <si>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</si>
  <si>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</si>
  <si>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</si>
  <si>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</si>
  <si>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</si>
  <si>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</si>
  <si>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</si>
  <si>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</si>
  <si>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</si>
  <si>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</si>
  <si>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</si>
  <si>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</si>
  <si>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</si>
  <si>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</si>
  <si>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</si>
  <si>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</si>
  <si>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</si>
  <si>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</si>
  <si>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</si>
  <si>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</si>
  <si>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</si>
  <si>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</si>
  <si>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</si>
  <si>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</si>
  <si>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</si>
  <si>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</si>
  <si>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</si>
  <si>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</si>
  <si>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</si>
  <si>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</si>
  <si>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</si>
  <si>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</si>
  <si>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</si>
  <si>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</si>
  <si>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</si>
  <si>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</si>
  <si>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</si>
  <si>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</si>
  <si>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</si>
  <si>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</si>
  <si>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</si>
  <si>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</si>
  <si>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</si>
  <si>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</si>
  <si>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</si>
  <si>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</si>
  <si>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</si>
  <si>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</si>
  <si>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</si>
  <si>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</si>
  <si>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</si>
  <si>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</si>
  <si>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</si>
  <si>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</si>
  <si>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</si>
  <si>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</si>
  <si>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</si>
  <si>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</si>
  <si>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</si>
  <si>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</si>
  <si>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</si>
  <si>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</si>
  <si>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</si>
  <si>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</si>
  <si>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</si>
  <si>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</si>
  <si>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</si>
  <si>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</si>
  <si>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</si>
  <si>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</si>
  <si>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</si>
  <si>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</si>
  <si>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</si>
  <si>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</si>
  <si>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</si>
  <si>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</si>
  <si>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</si>
  <si>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</si>
  <si>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</si>
  <si>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</si>
  <si>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</si>
  <si>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</si>
  <si>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</si>
  <si>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</si>
  <si>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</si>
  <si>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</si>
  <si>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</si>
  <si>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</si>
  <si>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</si>
  <si>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</si>
  <si>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</si>
  <si>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</si>
  <si>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</si>
  <si>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</si>
  <si>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</si>
  <si>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</si>
  <si>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</si>
  <si>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</si>
  <si>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</si>
  <si>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</si>
  <si>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</si>
  <si>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</si>
  <si>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</si>
  <si>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</si>
  <si>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</si>
  <si>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</si>
  <si>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</si>
  <si>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</si>
  <si>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</si>
  <si>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</si>
  <si>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</si>
  <si>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</si>
  <si>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</si>
  <si>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</si>
  <si>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</si>
  <si>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</si>
  <si>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</si>
  <si>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</si>
  <si>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</si>
  <si>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</si>
  <si>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</si>
  <si>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</si>
  <si>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</si>
  <si>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</si>
  <si>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</si>
  <si>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</si>
  <si>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</si>
  <si>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</si>
  <si>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</si>
  <si>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</si>
  <si>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</si>
  <si>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</si>
  <si>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</si>
  <si>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</si>
  <si>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</si>
  <si>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</si>
  <si>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</si>
  <si>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</si>
  <si>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</si>
  <si>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</si>
  <si>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</si>
  <si>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</si>
  <si>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</si>
  <si>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</si>
  <si>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</si>
  <si>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</si>
  <si>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</si>
  <si>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</si>
  <si>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</si>
  <si>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</si>
  <si>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</si>
  <si>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</si>
  <si>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</si>
  <si>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</si>
  <si>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</si>
  <si>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</si>
  <si>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</si>
  <si>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</si>
  <si>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</si>
  <si>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</si>
  <si>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</si>
  <si>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</si>
  <si>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</si>
  <si>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</si>
  <si>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</si>
  <si>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</si>
  <si>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</si>
  <si>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</si>
  <si>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</si>
  <si>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</si>
  <si>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</si>
  <si>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</si>
  <si>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</si>
  <si>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</si>
  <si>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</si>
  <si>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</si>
  <si>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</si>
  <si>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</si>
  <si>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</si>
  <si>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</si>
  <si>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</si>
  <si>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</si>
  <si>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</si>
  <si>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</si>
  <si>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</si>
  <si>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</si>
  <si>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</si>
  <si>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</si>
  <si>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</si>
  <si>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</si>
  <si>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</si>
  <si>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</si>
  <si>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</si>
  <si>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</si>
  <si>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</si>
  <si>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</si>
  <si>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</si>
  <si>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</si>
  <si>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</si>
  <si>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</si>
  <si>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</si>
  <si>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</si>
  <si>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</si>
  <si>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</si>
  <si>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</si>
  <si>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</si>
  <si>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</si>
  <si>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</si>
  <si>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</si>
  <si>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</si>
  <si>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</si>
  <si>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</si>
  <si>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</si>
  <si>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</si>
  <si>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</si>
  <si>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</si>
  <si>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</si>
  <si>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</si>
  <si>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</si>
  <si>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</si>
  <si>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</si>
  <si>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</si>
  <si>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</si>
  <si>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</si>
  <si>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</si>
  <si>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</si>
  <si>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</si>
  <si>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</si>
  <si>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</si>
  <si>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</si>
  <si>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</si>
  <si>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</si>
  <si>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</si>
  <si>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</si>
  <si>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</si>
  <si>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</si>
  <si>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</si>
  <si>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</si>
  <si>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</si>
  <si>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</si>
  <si>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</si>
  <si>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</si>
  <si>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</si>
  <si>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</si>
  <si>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</si>
  <si>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</si>
  <si>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</si>
  <si>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</si>
  <si>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</si>
  <si>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</si>
  <si>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</si>
  <si>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</si>
  <si>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</si>
  <si>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</si>
  <si>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</si>
  <si>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</si>
  <si>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</si>
  <si>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</si>
  <si>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</si>
  <si>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</si>
  <si>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</si>
  <si>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</si>
  <si>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</si>
  <si>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</si>
  <si>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</si>
  <si>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</si>
  <si>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</si>
  <si>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</si>
  <si>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</si>
  <si>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</si>
  <si>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</si>
  <si>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</si>
  <si>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</si>
  <si>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</si>
  <si>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</si>
  <si>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</si>
  <si>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</si>
  <si>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</si>
  <si>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</si>
  <si>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</si>
  <si>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</si>
  <si>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</si>
  <si>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</si>
  <si>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</si>
  <si>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</si>
  <si>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</si>
  <si>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</si>
  <si>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</si>
  <si>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</si>
  <si>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</si>
  <si>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</si>
  <si>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</si>
  <si>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</si>
  <si>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</si>
  <si>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</si>
  <si>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</si>
  <si>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</si>
  <si>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</si>
  <si>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</si>
  <si>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</si>
  <si>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</si>
  <si>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</si>
  <si>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</si>
  <si>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</si>
  <si>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</si>
  <si>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</si>
  <si>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</si>
  <si>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</si>
  <si>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</si>
  <si>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</si>
  <si>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</si>
  <si>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</si>
  <si>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</si>
  <si>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</si>
  <si>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</si>
  <si>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</si>
  <si>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</si>
  <si>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</si>
  <si>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</si>
  <si>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</si>
  <si>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</si>
  <si>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</si>
  <si>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</si>
  <si>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</si>
  <si>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</si>
  <si>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</si>
  <si>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</si>
  <si>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</si>
  <si>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</si>
  <si>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</si>
  <si>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</si>
  <si>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</si>
  <si>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</si>
  <si>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</si>
  <si>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</si>
  <si>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</si>
  <si>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</si>
  <si>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</si>
  <si>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</si>
  <si>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</si>
  <si>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</si>
  <si>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</si>
  <si>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</si>
  <si>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</si>
  <si>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</si>
  <si>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</si>
  <si>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</si>
  <si>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</si>
  <si>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</si>
  <si>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</si>
  <si>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</si>
  <si>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</si>
  <si>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</si>
  <si>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</si>
  <si>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</si>
  <si>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</si>
  <si>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</si>
  <si>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</si>
  <si>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</si>
  <si>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</si>
  <si>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</si>
  <si>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</si>
  <si>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</si>
  <si>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</si>
  <si>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</si>
  <si>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</si>
  <si>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</si>
  <si>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</si>
  <si>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</si>
  <si>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</si>
  <si>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</si>
  <si>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</si>
  <si>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</si>
  <si>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</si>
  <si>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</si>
  <si>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</si>
  <si>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</si>
  <si>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</si>
  <si>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</si>
  <si>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</si>
  <si>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</si>
  <si>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</si>
  <si>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</si>
  <si>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</si>
  <si>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</si>
  <si>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</si>
  <si>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</si>
  <si>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</si>
  <si>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</si>
  <si>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</si>
  <si>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</si>
  <si>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</si>
  <si>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</si>
  <si>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</si>
  <si>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</si>
  <si>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</si>
  <si>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</si>
  <si>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</si>
  <si>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</si>
  <si>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</si>
  <si>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</si>
  <si>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</si>
  <si>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</si>
  <si>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</si>
  <si>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</si>
  <si>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</si>
  <si>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</si>
  <si>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</si>
  <si>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</si>
  <si>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</si>
  <si>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</si>
  <si>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</si>
  <si>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</si>
  <si>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</si>
  <si>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</si>
  <si>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</si>
  <si>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</si>
  <si>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</si>
  <si>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</si>
  <si>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</si>
  <si>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</si>
  <si>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</si>
  <si>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</si>
  <si>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</si>
  <si>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</si>
  <si>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</si>
  <si>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</si>
  <si>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</si>
  <si>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</si>
  <si>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</si>
  <si>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</si>
  <si>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</si>
  <si>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</si>
  <si>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</si>
  <si>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</si>
  <si>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</si>
  <si>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</si>
  <si>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</si>
  <si>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</si>
  <si>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</si>
  <si>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</si>
  <si>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</si>
  <si>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</si>
  <si>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</si>
  <si>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</si>
  <si>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</si>
  <si>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</si>
  <si>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</si>
  <si>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</si>
  <si>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</si>
  <si>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</si>
  <si>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</si>
  <si>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</si>
  <si>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</si>
  <si>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</si>
  <si>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</si>
  <si>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</si>
  <si>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</si>
  <si>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</si>
  <si>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</si>
  <si>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</si>
  <si>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</si>
  <si>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</si>
  <si>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</si>
  <si>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</si>
  <si>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</si>
  <si>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</si>
  <si>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</si>
  <si>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</si>
  <si>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</si>
  <si>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</si>
  <si>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</si>
  <si>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</si>
  <si>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</si>
  <si>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</si>
  <si>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</si>
  <si>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</si>
  <si>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</si>
  <si>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</si>
  <si>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</si>
  <si>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</si>
  <si>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</si>
  <si>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</si>
  <si>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</si>
  <si>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</si>
  <si>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</si>
  <si>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</si>
  <si>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</si>
  <si>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</si>
  <si>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</si>
  <si>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</si>
  <si>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</si>
  <si>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</si>
  <si>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</si>
  <si>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</si>
  <si>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</si>
  <si>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</si>
  <si>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</si>
  <si>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</si>
  <si>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</si>
  <si>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</si>
  <si>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</si>
  <si>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</si>
  <si>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</si>
  <si>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</si>
  <si>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</si>
  <si>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</si>
  <si>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</si>
  <si>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</si>
  <si>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</si>
  <si>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</si>
  <si>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</si>
  <si>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</si>
  <si>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</si>
  <si>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</si>
  <si>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</si>
  <si>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</si>
  <si>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</si>
  <si>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</si>
  <si>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</si>
  <si>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</si>
  <si>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</si>
  <si>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</si>
  <si>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</si>
  <si>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</si>
  <si>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</si>
  <si>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</si>
  <si>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</si>
  <si>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</si>
  <si>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</si>
  <si>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</si>
  <si>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</si>
  <si>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</si>
  <si>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</si>
  <si>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</si>
  <si>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</si>
  <si>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</si>
  <si>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</si>
  <si>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</si>
  <si>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</si>
  <si>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</si>
  <si>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</si>
  <si>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</si>
  <si>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</si>
  <si>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</si>
  <si>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</si>
  <si>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</si>
  <si>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</si>
  <si>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</si>
  <si>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</si>
  <si>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</si>
  <si>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</si>
  <si>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</si>
  <si>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</si>
  <si>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</si>
  <si>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</si>
  <si>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</si>
  <si>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</si>
  <si>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</si>
  <si>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</si>
  <si>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</si>
  <si>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</si>
  <si>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</si>
  <si>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</si>
  <si>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</si>
  <si>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</si>
  <si>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</si>
  <si>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</si>
  <si>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</si>
  <si>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</si>
  <si>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</si>
  <si>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</si>
  <si>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</si>
  <si>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</si>
  <si>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</si>
  <si>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</si>
  <si>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</si>
  <si>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</si>
  <si>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</si>
  <si>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</si>
  <si>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</si>
  <si>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</si>
  <si>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</si>
  <si>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</si>
  <si>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</si>
  <si>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</si>
  <si>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</si>
  <si>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</si>
  <si>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</si>
  <si>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</si>
  <si>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</si>
  <si>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</si>
  <si>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</si>
  <si>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</si>
  <si>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</si>
  <si>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</si>
  <si>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</si>
  <si>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</si>
  <si>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</si>
  <si>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</si>
  <si>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</si>
  <si>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</si>
  <si>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</si>
  <si>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</si>
  <si>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</si>
  <si>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</si>
  <si>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</si>
  <si>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</si>
  <si>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</si>
  <si>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</si>
  <si>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</si>
  <si>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</si>
  <si>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</si>
  <si>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</si>
  <si>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</si>
  <si>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</si>
  <si>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</si>
  <si>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</si>
  <si>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</si>
  <si>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</si>
  <si>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</si>
  <si>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</si>
  <si>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</si>
  <si>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</si>
  <si>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</si>
  <si>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</si>
  <si>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</si>
  <si>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</si>
  <si>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</si>
  <si>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</si>
  <si>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</si>
  <si>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</si>
  <si>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</si>
  <si>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</si>
  <si>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</si>
  <si>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</si>
  <si>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</si>
  <si>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</si>
  <si>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</si>
  <si>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</si>
  <si>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</si>
  <si>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</si>
  <si>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</si>
  <si>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</si>
  <si>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</si>
  <si>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</si>
  <si>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</si>
  <si>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</si>
  <si>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</si>
  <si>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</si>
  <si>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</si>
  <si>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</si>
  <si>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</si>
  <si>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</si>
  <si>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</si>
  <si>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</si>
  <si>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</si>
  <si>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</si>
  <si>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</si>
  <si>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</si>
  <si>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</si>
  <si>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</si>
  <si>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</si>
  <si>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</si>
  <si>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</si>
  <si>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</si>
  <si>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</si>
  <si>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</si>
  <si>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</si>
  <si>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</si>
  <si>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</si>
  <si>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</si>
  <si>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</si>
  <si>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</si>
  <si>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</si>
  <si>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</si>
  <si>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</si>
  <si>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</si>
  <si>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</si>
  <si>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</si>
  <si>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</si>
  <si>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</si>
  <si>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</si>
  <si>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</si>
  <si>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</si>
  <si>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</si>
  <si>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</si>
  <si>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</si>
  <si>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</si>
  <si>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</si>
  <si>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</si>
  <si>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</si>
  <si>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</si>
  <si>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</si>
  <si>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</si>
  <si>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</si>
  <si>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</si>
  <si>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</si>
  <si>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</si>
  <si>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</si>
  <si>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</si>
  <si>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</si>
  <si>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</si>
  <si>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</si>
  <si>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</si>
  <si>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</si>
  <si>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</si>
  <si>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</si>
  <si>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</si>
  <si>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</si>
  <si>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</si>
  <si>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</si>
  <si>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</si>
  <si>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</si>
  <si>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</si>
  <si>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</si>
  <si>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</si>
  <si>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</si>
  <si>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</si>
  <si>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</si>
  <si>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</si>
  <si>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</si>
  <si>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</si>
  <si>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</si>
  <si>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</si>
  <si>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</si>
  <si>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</si>
  <si>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</si>
  <si>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</si>
  <si>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</si>
  <si>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</si>
  <si>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</si>
  <si>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</si>
  <si>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</si>
  <si>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</si>
  <si>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</si>
  <si>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</si>
  <si>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</si>
  <si>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</si>
  <si>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</si>
  <si>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</si>
  <si>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</si>
  <si>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</si>
  <si>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</si>
  <si>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</si>
  <si>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</si>
  <si>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</si>
  <si>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</si>
  <si>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</si>
  <si>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</si>
  <si>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</si>
  <si>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</si>
  <si>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</si>
  <si>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</si>
  <si>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</si>
  <si>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</si>
  <si>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</si>
  <si>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</si>
  <si>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</si>
  <si>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</si>
  <si>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</si>
  <si>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</si>
  <si>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</si>
  <si>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</si>
  <si>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</si>
  <si>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</si>
  <si>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</si>
  <si>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</si>
  <si>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</si>
  <si>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</si>
  <si>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</si>
  <si>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</si>
  <si>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</si>
  <si>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</si>
  <si>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</si>
  <si>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</si>
  <si>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</si>
  <si>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</si>
  <si>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</si>
  <si>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</si>
  <si>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</si>
  <si>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</si>
  <si>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</si>
  <si>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</si>
  <si>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</si>
  <si>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</si>
  <si>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</si>
  <si>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</si>
  <si>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</si>
  <si>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</si>
  <si>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</si>
  <si>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</si>
  <si>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</si>
  <si>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</si>
  <si>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</si>
  <si>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</si>
  <si>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</si>
  <si>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</si>
  <si>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</si>
  <si>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</si>
  <si>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</si>
  <si>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</si>
  <si>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</si>
  <si>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</si>
  <si>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</si>
  <si>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</si>
  <si>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</si>
  <si>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</si>
  <si>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</si>
  <si>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</si>
  <si>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</si>
  <si>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</si>
  <si>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</si>
  <si>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</si>
  <si>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</si>
  <si>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</si>
  <si>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</si>
  <si>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</si>
  <si>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</si>
  <si>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</si>
  <si>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</si>
  <si>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</si>
  <si>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</si>
  <si>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</si>
  <si>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</si>
  <si>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</si>
  <si>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</si>
  <si>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</si>
  <si>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</si>
  <si>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</si>
  <si>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</si>
  <si>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</si>
  <si>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</si>
  <si>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</si>
  <si>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</si>
  <si>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</si>
  <si>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</si>
  <si>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</si>
  <si>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</si>
  <si>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</si>
  <si>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</si>
  <si>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</si>
  <si>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</si>
  <si>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</si>
  <si>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</si>
  <si>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</si>
  <si>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</si>
  <si>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</si>
  <si>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</si>
  <si>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</si>
  <si>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</si>
  <si>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</si>
  <si>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</si>
  <si>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</si>
  <si>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</si>
  <si>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</si>
  <si>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</si>
  <si>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</si>
  <si>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</si>
  <si>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</si>
  <si>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</si>
  <si>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</si>
  <si>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</si>
  <si>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</si>
  <si>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</si>
  <si>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</si>
  <si>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</si>
  <si>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</si>
  <si>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</si>
  <si>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</si>
  <si>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</si>
  <si>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</si>
  <si>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</si>
  <si>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</si>
  <si>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</si>
  <si>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</si>
  <si>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</si>
  <si>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</si>
  <si>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</si>
  <si>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</si>
  <si>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</si>
  <si>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</si>
  <si>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</si>
  <si>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</si>
  <si>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</si>
  <si>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</si>
  <si>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</si>
  <si>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</si>
  <si>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</si>
  <si>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</si>
  <si>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</si>
  <si>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</si>
  <si>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</si>
  <si>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</si>
  <si>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</si>
  <si>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</si>
  <si>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</si>
  <si>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</si>
  <si>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</si>
  <si>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</si>
  <si>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</si>
  <si>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</si>
  <si>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</si>
  <si>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</si>
  <si>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</si>
  <si>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</si>
  <si>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</si>
  <si>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</si>
  <si>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</si>
  <si>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</si>
  <si>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</si>
  <si>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</si>
  <si>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</si>
  <si>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</si>
  <si>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</si>
  <si>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</si>
  <si>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</si>
  <si>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</si>
  <si>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</si>
  <si>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</si>
  <si>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</si>
  <si>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</si>
  <si>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</si>
  <si>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</si>
  <si>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</si>
  <si>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</si>
  <si>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</si>
  <si>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</si>
  <si>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</si>
  <si>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</si>
  <si>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</si>
  <si>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</si>
  <si>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</si>
  <si>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</si>
  <si>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</si>
  <si>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</si>
  <si>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</si>
  <si>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</si>
  <si>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</si>
  <si>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</si>
  <si>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</si>
  <si>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</si>
  <si>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</si>
  <si>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</si>
  <si>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</si>
  <si>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</si>
  <si>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</si>
  <si>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</si>
  <si>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</si>
  <si>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</si>
  <si>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</si>
  <si>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</si>
  <si>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</si>
  <si>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</si>
  <si>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</si>
  <si>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</si>
  <si>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</si>
  <si>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</si>
  <si>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</si>
  <si>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</si>
  <si>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</si>
  <si>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</si>
  <si>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</si>
  <si>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</si>
  <si>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</si>
  <si>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</si>
  <si>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</si>
  <si>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</si>
  <si>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</si>
  <si>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</si>
  <si>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</si>
  <si>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</si>
  <si>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</si>
  <si>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</si>
  <si>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</si>
  <si>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</si>
  <si>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</si>
  <si>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</si>
  <si>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</si>
  <si>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</si>
  <si>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</si>
  <si>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</si>
  <si>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</si>
  <si>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</si>
  <si>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</si>
  <si>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</si>
  <si>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</si>
  <si>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</si>
  <si>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</si>
  <si>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</si>
  <si>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</si>
  <si>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</si>
  <si>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</si>
  <si>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</si>
  <si>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</si>
  <si>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</si>
  <si>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</si>
  <si>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</si>
  <si>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</si>
  <si>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</si>
  <si>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</si>
  <si>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</si>
  <si>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</si>
  <si>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</si>
  <si>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</si>
  <si>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</si>
  <si>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</si>
  <si>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</si>
  <si>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</si>
  <si>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</si>
  <si>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</si>
  <si>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</si>
  <si>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</si>
  <si>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</si>
  <si>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</si>
  <si>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</si>
  <si>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</si>
  <si>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</si>
  <si>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</si>
  <si>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</si>
  <si>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</si>
  <si>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</si>
  <si>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</si>
  <si>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</si>
  <si>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</si>
  <si>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</si>
  <si>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</si>
  <si>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</si>
  <si>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</si>
  <si>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</si>
  <si>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</si>
  <si>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</si>
  <si>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</si>
  <si>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</si>
  <si>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</si>
  <si>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</si>
  <si>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</si>
  <si>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</si>
  <si>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</si>
  <si>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</si>
  <si>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</si>
  <si>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</si>
  <si>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</si>
  <si>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</si>
  <si>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</si>
  <si>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</si>
  <si>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</si>
  <si>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</si>
  <si>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</si>
  <si>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</si>
  <si>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</si>
  <si>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</si>
  <si>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</si>
  <si>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</si>
  <si>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</si>
  <si>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</si>
  <si>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</si>
  <si>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</si>
  <si>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</si>
  <si>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</si>
  <si>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</si>
  <si>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</si>
  <si>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</si>
  <si>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</si>
  <si>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</si>
  <si>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</si>
  <si>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</si>
  <si>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</si>
  <si>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</si>
  <si>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</si>
  <si>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</si>
  <si>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</si>
  <si>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</si>
  <si>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</si>
  <si>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</si>
  <si>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</si>
  <si>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</si>
  <si>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</si>
  <si>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</si>
  <si>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</si>
  <si>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</si>
  <si>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</si>
  <si>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</si>
  <si>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</si>
  <si>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</si>
  <si>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</si>
  <si>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</si>
  <si>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</si>
  <si>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</si>
  <si>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</si>
  <si>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</si>
  <si>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</si>
  <si>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</si>
  <si>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</si>
  <si>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</si>
  <si>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</si>
  <si>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</si>
  <si>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</si>
  <si>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</si>
  <si>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</si>
  <si>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</si>
  <si>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</si>
  <si>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</si>
  <si>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</si>
  <si>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</si>
  <si>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</si>
  <si>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</si>
  <si>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</si>
  <si>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</si>
  <si>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</si>
  <si>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</si>
  <si>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</si>
  <si>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</si>
  <si>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</si>
  <si>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</si>
  <si>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</si>
  <si>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</si>
  <si>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</si>
  <si>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</si>
  <si>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</si>
  <si>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</si>
  <si>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</si>
  <si>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</si>
  <si>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</si>
  <si>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</si>
  <si>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</si>
  <si>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</si>
  <si>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</si>
  <si>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</si>
  <si>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</si>
  <si>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</si>
  <si>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</si>
  <si>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</si>
  <si>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</si>
  <si>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</si>
  <si>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</si>
  <si>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</si>
  <si>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</si>
  <si>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</si>
  <si>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</si>
  <si>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</si>
  <si>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</si>
  <si>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</si>
  <si>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</si>
  <si>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</si>
  <si>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</si>
  <si>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</si>
  <si>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</si>
  <si>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</si>
  <si>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</si>
  <si>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</si>
  <si>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</si>
  <si>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</si>
  <si>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</si>
  <si>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</si>
  <si>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</si>
  <si>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</si>
  <si>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</si>
  <si>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</si>
  <si>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</si>
  <si>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</si>
  <si>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</si>
  <si>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</si>
  <si>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</si>
  <si>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</si>
  <si>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</si>
  <si>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</si>
  <si>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</si>
  <si>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</si>
  <si>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</si>
  <si>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</si>
  <si>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</si>
  <si>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</si>
  <si>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</si>
  <si>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</si>
  <si>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</si>
  <si>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</si>
  <si>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</si>
  <si>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</si>
  <si>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</si>
  <si>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</si>
  <si>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</si>
  <si>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</si>
  <si>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</si>
  <si>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</si>
  <si>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</si>
  <si>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</si>
  <si>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</si>
  <si>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</si>
  <si>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</si>
  <si>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</si>
  <si>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</si>
  <si>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</si>
  <si>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</si>
  <si>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</si>
  <si>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</si>
  <si>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</si>
  <si>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</si>
  <si>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</si>
  <si>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</si>
  <si>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</si>
  <si>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</si>
  <si>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</si>
  <si>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</si>
  <si>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</si>
  <si>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</si>
  <si>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</si>
  <si>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</si>
  <si>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</si>
  <si>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</si>
  <si>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</si>
  <si>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</si>
  <si>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</si>
  <si>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</si>
  <si>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</si>
  <si>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</si>
  <si>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</si>
  <si>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</si>
  <si>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</si>
  <si>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</si>
  <si>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</si>
  <si>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</si>
  <si>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</si>
  <si>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</si>
  <si>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</si>
  <si>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</si>
  <si>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</si>
  <si>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</si>
  <si>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</si>
  <si>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</si>
  <si>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</si>
  <si>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</si>
  <si>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</si>
  <si>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</si>
  <si>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</si>
  <si>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</si>
  <si>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</si>
  <si>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</si>
  <si>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</si>
  <si>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</si>
  <si>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</si>
  <si>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</si>
  <si>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</si>
  <si>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</si>
  <si>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</si>
  <si>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</si>
  <si>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</si>
  <si>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</si>
  <si>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</si>
  <si>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</si>
  <si>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</si>
  <si>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</si>
  <si>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</si>
  <si>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</si>
  <si>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</si>
  <si>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</si>
  <si>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</si>
  <si>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</si>
  <si>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</si>
  <si>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</si>
  <si>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</si>
  <si>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</si>
  <si>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</si>
  <si>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</si>
  <si>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</si>
  <si>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</si>
  <si>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</si>
  <si>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</si>
  <si>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</si>
  <si>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</si>
  <si>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</si>
  <si>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</si>
  <si>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</si>
  <si>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</si>
  <si>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</si>
  <si>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</si>
  <si>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</si>
  <si>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</si>
  <si>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</si>
  <si>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</si>
  <si>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</si>
  <si>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</si>
  <si>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</si>
  <si>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</si>
  <si>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</si>
  <si>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</si>
  <si>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</si>
  <si>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</si>
  <si>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</si>
  <si>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</si>
  <si>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</si>
  <si>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</si>
  <si>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</si>
  <si>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</si>
  <si>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</si>
  <si>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</si>
  <si>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</si>
  <si>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</si>
  <si>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</si>
  <si>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</si>
  <si>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</si>
  <si>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</si>
  <si>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</si>
  <si>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</si>
  <si>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</si>
  <si>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</si>
  <si>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</si>
  <si>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</si>
  <si>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</si>
  <si>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</si>
  <si>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</si>
  <si>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</si>
  <si>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</si>
  <si>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</si>
  <si>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</si>
  <si>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</si>
  <si>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</si>
  <si>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</si>
  <si>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</si>
  <si>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</si>
  <si>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</si>
  <si>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</si>
  <si>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</si>
  <si>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</si>
  <si>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</si>
  <si>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</si>
  <si>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</si>
  <si>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</si>
  <si>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</si>
  <si>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</si>
  <si>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</si>
  <si>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</si>
  <si>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</si>
  <si>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</si>
  <si>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</si>
  <si>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</si>
  <si>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</si>
  <si>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</si>
  <si>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</si>
  <si>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</si>
  <si>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</si>
  <si>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</si>
  <si>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</si>
  <si>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</si>
  <si>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</si>
  <si>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</si>
  <si>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</si>
  <si>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</si>
  <si>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</si>
  <si>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</si>
  <si>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</si>
  <si>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</si>
  <si>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</si>
  <si>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</si>
  <si>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</si>
  <si>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</si>
  <si>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</si>
  <si>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</si>
  <si>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</si>
  <si>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</si>
  <si>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</si>
  <si>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</si>
  <si>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</si>
  <si>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</si>
  <si>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</si>
  <si>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</si>
  <si>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</si>
  <si>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</si>
  <si>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</si>
  <si>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</si>
  <si>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</si>
  <si>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</si>
  <si>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</si>
  <si>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</si>
  <si>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</si>
  <si>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</si>
  <si>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</si>
  <si>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</si>
  <si>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</si>
  <si>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</si>
  <si>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</si>
  <si>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</si>
  <si>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</si>
  <si>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</si>
  <si>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</si>
  <si>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</si>
  <si>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</si>
  <si>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</si>
  <si>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</si>
  <si>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</si>
  <si>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</si>
  <si>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</si>
  <si>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</si>
  <si>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</si>
  <si>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</si>
  <si>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</si>
  <si>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</si>
  <si>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</si>
  <si>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</si>
  <si>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</si>
  <si>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</si>
  <si>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</si>
  <si>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</si>
  <si>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</si>
  <si>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</si>
  <si>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</si>
  <si>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</si>
  <si>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</si>
  <si>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</si>
  <si>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</si>
  <si>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</si>
  <si>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</si>
  <si>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</si>
  <si>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</si>
  <si>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</si>
  <si>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</si>
  <si>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</si>
  <si>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</si>
  <si>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</si>
  <si>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</si>
  <si>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</si>
  <si>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</si>
  <si>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</si>
  <si>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</si>
  <si>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</si>
  <si>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</si>
  <si>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</si>
  <si>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</si>
  <si>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</si>
  <si>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</si>
  <si>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</si>
  <si>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</si>
  <si>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</si>
  <si>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</si>
  <si>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</si>
  <si>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</si>
  <si>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</si>
  <si>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</si>
  <si>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</si>
  <si>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</si>
  <si>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</si>
  <si>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</si>
  <si>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</si>
  <si>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</si>
  <si>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</si>
  <si>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</si>
  <si>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</si>
  <si>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</si>
  <si>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</si>
  <si>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</si>
  <si>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</si>
  <si>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</si>
  <si>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</si>
  <si>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</si>
  <si>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</si>
  <si>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</si>
  <si>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</si>
  <si>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</si>
  <si>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</si>
  <si>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</si>
  <si>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</si>
  <si>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</si>
  <si>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</si>
  <si>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</si>
  <si>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</si>
  <si>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</si>
  <si>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</si>
  <si>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</si>
  <si>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</si>
  <si>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</si>
  <si>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</si>
  <si>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</si>
  <si>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</si>
  <si>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</si>
  <si>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</si>
  <si>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</si>
  <si>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</si>
  <si>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</si>
  <si>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</si>
  <si>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</si>
  <si>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</si>
  <si>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</si>
  <si>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</si>
  <si>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</si>
  <si>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</si>
  <si>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</si>
  <si>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</si>
  <si>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</si>
  <si>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</si>
  <si>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</si>
  <si>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</si>
  <si>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</si>
  <si>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</si>
  <si>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</si>
  <si>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</si>
  <si>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</si>
  <si>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</si>
  <si>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</si>
  <si>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</si>
  <si>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</si>
  <si>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</si>
  <si>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</si>
  <si>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</si>
  <si>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</si>
  <si>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</si>
  <si>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</si>
  <si>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</si>
  <si>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</si>
  <si>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</si>
  <si>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</si>
  <si>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</si>
  <si>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</si>
  <si>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</si>
  <si>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</si>
  <si>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</si>
  <si>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</si>
  <si>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</si>
  <si>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</si>
  <si>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</si>
  <si>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</si>
  <si>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</si>
  <si>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</si>
  <si>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</si>
  <si>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</si>
  <si>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</si>
  <si>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</si>
  <si>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</si>
  <si>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</si>
  <si>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</si>
  <si>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</si>
  <si>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</si>
  <si>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</si>
  <si>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</si>
  <si>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</si>
  <si>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</si>
  <si>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</si>
  <si>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</si>
  <si>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</si>
  <si>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</si>
  <si>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</si>
  <si>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</si>
  <si>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</si>
  <si>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</si>
  <si>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</si>
  <si>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</si>
  <si>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</si>
  <si>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</si>
  <si>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</si>
  <si>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</si>
  <si>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</si>
  <si>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</si>
  <si>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</si>
  <si>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</si>
  <si>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</si>
  <si>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</si>
  <si>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</si>
  <si>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</si>
  <si>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</si>
  <si>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</si>
  <si>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</si>
  <si>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</si>
  <si>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</si>
  <si>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</si>
  <si>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</si>
  <si>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</si>
  <si>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</si>
  <si>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</si>
  <si>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</si>
  <si>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</si>
  <si>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</si>
  <si>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</si>
  <si>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</si>
  <si>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</si>
  <si>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</si>
  <si>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</si>
  <si>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</si>
  <si>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</si>
  <si>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</si>
  <si>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</si>
  <si>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</si>
  <si>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</si>
  <si>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</si>
  <si>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</si>
  <si>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</si>
  <si>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</si>
  <si>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</si>
  <si>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</si>
  <si>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</si>
  <si>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</si>
  <si>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</si>
  <si>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</si>
  <si>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</si>
  <si>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</si>
  <si>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</si>
  <si>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</si>
  <si>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</si>
  <si>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</si>
  <si>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</si>
  <si>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</si>
  <si>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</si>
  <si>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</si>
  <si>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</si>
  <si>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</si>
  <si>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</si>
  <si>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</si>
  <si>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</si>
  <si>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</si>
  <si>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</si>
  <si>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</si>
  <si>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</si>
  <si>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</si>
  <si>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</si>
  <si>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</si>
  <si>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</si>
  <si>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</si>
  <si>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</si>
  <si>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</si>
  <si>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</si>
  <si>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</si>
  <si>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</si>
  <si>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</si>
  <si>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</si>
  <si>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</si>
  <si>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</si>
  <si>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</si>
  <si>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</si>
  <si>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</si>
  <si>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</si>
  <si>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</si>
  <si>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</si>
  <si>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</si>
  <si>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</si>
  <si>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</si>
  <si>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</si>
  <si>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</si>
  <si>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</si>
  <si>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</si>
  <si>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</si>
  <si>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</si>
  <si>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</si>
  <si>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</si>
  <si>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</si>
  <si>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</si>
  <si>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</si>
  <si>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</si>
  <si>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</si>
  <si>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</si>
  <si>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</si>
  <si>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</si>
  <si>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</si>
  <si>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</si>
  <si>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</si>
  <si>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</si>
  <si>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</si>
  <si>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</si>
  <si>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</si>
  <si>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</si>
  <si>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</si>
  <si>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</si>
  <si>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</si>
  <si>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</si>
  <si>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</si>
  <si>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</si>
  <si>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</si>
  <si>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</si>
  <si>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</si>
  <si>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</si>
  <si>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</si>
  <si>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</si>
  <si>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</si>
  <si>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</si>
  <si>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</si>
  <si>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</si>
  <si>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</si>
  <si>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</si>
  <si>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</si>
  <si>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</si>
  <si>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</si>
  <si>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</si>
  <si>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</si>
  <si>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</si>
  <si>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</si>
  <si>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</si>
  <si>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</si>
  <si>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</si>
  <si>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</si>
  <si>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</si>
  <si>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</si>
  <si>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</si>
  <si>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</si>
  <si>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</si>
  <si>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</si>
  <si>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</si>
  <si>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</si>
  <si>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</si>
  <si>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</si>
  <si>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</si>
  <si>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</si>
  <si>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</si>
  <si>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</si>
  <si>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</si>
  <si>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</si>
  <si>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</si>
  <si>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</si>
  <si>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</si>
  <si>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</si>
  <si>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</si>
  <si>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</si>
  <si>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</si>
  <si>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</si>
  <si>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</si>
  <si>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</si>
  <si>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</si>
  <si>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</si>
  <si>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</si>
  <si>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</si>
  <si>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</si>
  <si>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</si>
  <si>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</si>
  <si>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</si>
  <si>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</si>
  <si>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</si>
  <si>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</si>
  <si>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</si>
  <si>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</si>
  <si>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</si>
  <si>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</si>
  <si>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</si>
  <si>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</si>
  <si>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</si>
  <si>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</si>
  <si>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</si>
  <si>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</si>
  <si>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</si>
  <si>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</si>
  <si>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</si>
  <si>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</si>
  <si>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</si>
  <si>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</si>
  <si>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</si>
  <si>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</si>
  <si>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</si>
  <si>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</si>
  <si>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</si>
  <si>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</si>
  <si>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</si>
  <si>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</si>
  <si>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</si>
  <si>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</si>
  <si>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</si>
  <si>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</si>
  <si>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</si>
  <si>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</si>
  <si>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</si>
  <si>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</si>
  <si>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</si>
  <si>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</si>
  <si>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</si>
  <si>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</si>
  <si>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</si>
  <si>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</si>
  <si>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</si>
  <si>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</si>
  <si>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</si>
  <si>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</si>
  <si>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</si>
  <si>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</si>
  <si>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</si>
  <si>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</si>
  <si>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</si>
  <si>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</si>
  <si>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</si>
  <si>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</si>
  <si>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</si>
  <si>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</si>
  <si>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</si>
  <si>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</si>
  <si>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</si>
  <si>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</si>
  <si>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</si>
  <si>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</si>
  <si>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</si>
  <si>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</si>
  <si>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</si>
  <si>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</si>
  <si>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</si>
  <si>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</si>
  <si>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</si>
  <si>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</si>
  <si>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</si>
  <si>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</si>
  <si>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</si>
  <si>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</si>
  <si>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</si>
  <si>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</si>
  <si>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</si>
  <si>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</si>
  <si>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</si>
  <si>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</si>
  <si>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</si>
  <si>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</si>
  <si>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</si>
  <si>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</si>
  <si>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</si>
  <si>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</si>
  <si>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</si>
  <si>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</si>
  <si>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</si>
  <si>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</si>
  <si>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</si>
  <si>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</si>
  <si>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</si>
  <si>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</si>
  <si>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</si>
  <si>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</si>
  <si>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</si>
  <si>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</si>
  <si>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</si>
  <si>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</si>
  <si>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</si>
  <si>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</si>
  <si>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</si>
  <si>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</si>
  <si>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</si>
  <si>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</si>
  <si>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</si>
  <si>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</si>
  <si>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</si>
  <si>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</si>
  <si>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</si>
  <si>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</si>
  <si>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</si>
  <si>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</si>
  <si>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</si>
  <si>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</si>
  <si>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</si>
  <si>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</si>
  <si>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</si>
  <si>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</si>
  <si>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</si>
  <si>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</si>
  <si>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</si>
  <si>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</si>
  <si>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</si>
  <si>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</si>
  <si>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</si>
  <si>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</si>
  <si>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</si>
  <si>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</si>
  <si>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</si>
  <si>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</si>
  <si>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</si>
  <si>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</si>
  <si>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</si>
  <si>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</si>
  <si>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</si>
  <si>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</si>
  <si>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</si>
  <si>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</si>
  <si>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</si>
  <si>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</si>
  <si>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</si>
  <si>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</si>
  <si>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</si>
  <si>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</si>
  <si>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</si>
  <si>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</si>
  <si>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</si>
  <si>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</si>
  <si>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</si>
  <si>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</si>
  <si>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</si>
  <si>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</si>
  <si>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</si>
  <si>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</si>
  <si>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</si>
  <si>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</si>
  <si>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</si>
  <si>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</si>
  <si>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</si>
  <si>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</si>
  <si>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</si>
  <si>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</si>
  <si>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</si>
  <si>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</si>
  <si>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</si>
  <si>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</si>
  <si>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</si>
  <si>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</si>
  <si>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</si>
  <si>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</si>
  <si>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</si>
  <si>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</si>
  <si>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</si>
  <si>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</si>
  <si>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</si>
  <si>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</si>
  <si>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</si>
  <si>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</si>
  <si>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</si>
  <si>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</si>
  <si>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</si>
  <si>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</si>
  <si>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</si>
  <si>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</si>
  <si>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</si>
  <si>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</si>
  <si>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</si>
  <si>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</si>
  <si>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</si>
  <si>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</si>
  <si>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</si>
  <si>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</si>
  <si>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</si>
  <si>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</si>
  <si>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</si>
  <si>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</si>
  <si>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</si>
  <si>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</si>
  <si>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</si>
  <si>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</si>
  <si>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</si>
  <si>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</si>
  <si>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</si>
  <si>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</si>
  <si>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</si>
  <si>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</si>
  <si>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</si>
  <si>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</si>
  <si>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</si>
  <si>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</si>
  <si>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</si>
  <si>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</si>
  <si>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</si>
  <si>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</si>
  <si>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</si>
  <si>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</si>
  <si>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</si>
  <si>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</si>
  <si>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</si>
  <si>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</si>
  <si>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</si>
  <si>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</si>
  <si>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</si>
  <si>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</si>
  <si>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</si>
  <si>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</si>
  <si>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</si>
  <si>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</si>
  <si>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</si>
  <si>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</si>
  <si>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</si>
  <si>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</si>
  <si>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</si>
  <si>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</si>
  <si>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</si>
  <si>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</si>
  <si>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</si>
  <si>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</si>
  <si>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</si>
  <si>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</si>
  <si>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</si>
  <si>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</si>
  <si>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</si>
  <si>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</si>
  <si>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</si>
  <si>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</si>
  <si>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</si>
  <si>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</si>
  <si>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</si>
  <si>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</si>
  <si>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</si>
  <si>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</si>
  <si>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</si>
  <si>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</si>
  <si>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</si>
  <si>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</si>
  <si>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</si>
  <si>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</si>
  <si>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</si>
  <si>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</si>
  <si>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</si>
  <si>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</si>
  <si>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</si>
  <si>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</si>
  <si>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</si>
  <si>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</si>
  <si>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</si>
  <si>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</si>
  <si>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</si>
  <si>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</si>
  <si>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</si>
  <si>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</si>
  <si>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</si>
  <si>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</si>
  <si>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</si>
  <si>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</si>
  <si>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</si>
  <si>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</si>
  <si>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</si>
  <si>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</si>
  <si>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</si>
  <si>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</si>
  <si>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</si>
  <si>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</si>
  <si>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</si>
  <si>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</si>
  <si>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</si>
  <si>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</si>
  <si>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</si>
  <si>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</si>
  <si>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</si>
  <si>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</si>
  <si>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</si>
  <si>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</si>
  <si>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</si>
  <si>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</si>
  <si>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</si>
  <si>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</si>
  <si>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</si>
  <si>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</si>
  <si>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</si>
  <si>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</si>
  <si>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</si>
  <si>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</si>
  <si>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</si>
  <si>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</si>
  <si>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</si>
  <si>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</si>
  <si>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</si>
  <si>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</si>
  <si>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</si>
  <si>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</si>
  <si>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</si>
  <si>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</si>
  <si>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</si>
  <si>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</si>
  <si>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</si>
  <si>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</si>
  <si>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</si>
  <si>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</si>
  <si>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</si>
  <si>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</si>
  <si>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</si>
  <si>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</si>
  <si>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</si>
  <si>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</si>
  <si>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</si>
  <si>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</si>
  <si>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</si>
  <si>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</si>
  <si>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</si>
  <si>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</si>
  <si>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</si>
  <si>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</si>
  <si>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</si>
  <si>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</si>
  <si>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</si>
  <si>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</si>
  <si>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</si>
  <si>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</si>
  <si>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</si>
  <si>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</si>
  <si>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</si>
  <si>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</si>
  <si>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</si>
  <si>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</si>
  <si>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</si>
  <si>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</si>
  <si>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</si>
  <si>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</si>
  <si>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</si>
  <si>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</si>
  <si>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</si>
  <si>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</si>
  <si>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</si>
  <si>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</si>
  <si>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</si>
  <si>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</si>
  <si>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</si>
  <si>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</si>
  <si>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</si>
  <si>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</si>
  <si>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</si>
  <si>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</si>
  <si>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</si>
  <si>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</si>
  <si>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</si>
  <si>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</si>
  <si>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</si>
  <si>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</si>
  <si>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</si>
  <si>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</si>
  <si>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</si>
  <si>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</si>
  <si>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</si>
  <si>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</si>
  <si>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</si>
  <si>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</si>
  <si>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</si>
  <si>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</si>
  <si>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</si>
  <si>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</si>
  <si>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</si>
  <si>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</si>
  <si>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</si>
  <si>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</si>
  <si>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</si>
  <si>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</si>
  <si>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</si>
  <si>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</si>
  <si>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</si>
  <si>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</si>
  <si>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</si>
  <si>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</si>
  <si>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</si>
  <si>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</si>
  <si>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</si>
  <si>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</si>
  <si>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</si>
  <si>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</si>
  <si>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</si>
  <si>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</si>
  <si>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</si>
  <si>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</si>
  <si>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</si>
  <si>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</si>
  <si>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</si>
  <si>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</si>
  <si>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</si>
  <si>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</si>
  <si>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</si>
  <si>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</si>
  <si>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</si>
  <si>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</si>
  <si>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</si>
  <si>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</si>
  <si>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</si>
  <si>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</si>
  <si>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</si>
  <si>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</si>
  <si>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</si>
  <si>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</si>
  <si>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</si>
  <si>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</si>
  <si>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</si>
  <si>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</si>
  <si>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</si>
  <si>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</si>
  <si>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</si>
  <si>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</si>
  <si>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</si>
  <si>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</si>
  <si>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</si>
  <si>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</si>
  <si>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</si>
  <si>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</si>
  <si>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</si>
  <si>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</si>
  <si>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</si>
  <si>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</si>
  <si>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</si>
  <si>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</si>
  <si>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</si>
  <si>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</si>
  <si>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</si>
  <si>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</si>
  <si>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</si>
  <si>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</si>
  <si>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</si>
  <si>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</si>
  <si>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</si>
  <si>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</si>
  <si>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</si>
  <si>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</si>
  <si>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</si>
  <si>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</si>
  <si>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</si>
  <si>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</si>
  <si>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</si>
  <si>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</si>
  <si>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</si>
  <si>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</si>
  <si>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</si>
  <si>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</si>
  <si>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</si>
  <si>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</si>
  <si>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</si>
  <si>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</si>
  <si>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</si>
  <si>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</si>
  <si>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</si>
  <si>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</si>
  <si>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</si>
  <si>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</si>
  <si>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</si>
  <si>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</si>
  <si>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</si>
  <si>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</si>
  <si>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</si>
  <si>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</si>
  <si>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</si>
  <si>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</si>
  <si>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</si>
  <si>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</si>
  <si>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</si>
  <si>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</si>
  <si>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</si>
  <si>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</si>
  <si>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</si>
  <si>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</si>
  <si>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</si>
  <si>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</si>
  <si>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</si>
  <si>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</si>
  <si>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</si>
  <si>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</si>
  <si>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</si>
  <si>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</si>
  <si>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</si>
  <si>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</si>
  <si>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</si>
  <si>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</si>
  <si>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</si>
  <si>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</si>
  <si>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</si>
  <si>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</si>
  <si>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</si>
  <si>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</si>
  <si>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</si>
  <si>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</si>
  <si>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</si>
  <si>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</si>
  <si>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</si>
  <si>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</si>
  <si>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</si>
  <si>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</si>
  <si>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</si>
  <si>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</si>
  <si>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</si>
  <si>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</si>
  <si>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</si>
  <si>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</si>
  <si>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</si>
  <si>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</si>
  <si>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</si>
  <si>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</si>
  <si>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</si>
  <si>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</si>
  <si>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</si>
  <si>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</si>
  <si>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</si>
  <si>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</si>
  <si>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</si>
  <si>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</si>
  <si>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</si>
  <si>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</si>
  <si>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</si>
  <si>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</si>
  <si>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</si>
  <si>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</si>
  <si>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</si>
  <si>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</si>
  <si>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</si>
  <si>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</si>
  <si>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</si>
  <si>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</si>
  <si>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</si>
  <si>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</si>
  <si>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</si>
  <si>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</si>
  <si>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</si>
  <si>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</si>
  <si>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</si>
  <si>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</si>
  <si>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</si>
  <si>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</si>
  <si>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</si>
  <si>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</si>
  <si>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</si>
  <si>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</si>
  <si>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</si>
  <si>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</si>
  <si>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</si>
  <si>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</si>
  <si>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</si>
  <si>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</si>
  <si>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</si>
  <si>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</si>
  <si>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</si>
  <si>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</si>
  <si>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</si>
  <si>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</si>
  <si>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</si>
  <si>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</si>
  <si>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</si>
  <si>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</si>
  <si>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</si>
  <si>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</si>
  <si>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</si>
  <si>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</si>
  <si>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</si>
  <si>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</si>
  <si>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</si>
  <si>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</si>
  <si>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</si>
  <si>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</si>
  <si>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</si>
  <si>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</si>
  <si>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</si>
  <si>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</si>
  <si>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</si>
  <si>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</si>
  <si>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</si>
  <si>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</si>
  <si>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</si>
  <si>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</si>
  <si>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</si>
  <si>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</si>
  <si>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</si>
  <si>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</si>
  <si>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</si>
  <si>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</si>
  <si>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</si>
  <si>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</si>
  <si>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</si>
  <si>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</si>
  <si>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</si>
  <si>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</si>
  <si>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</si>
  <si>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</si>
  <si>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</si>
  <si>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</si>
  <si>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</si>
  <si>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</si>
  <si>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</si>
  <si>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</si>
  <si>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</si>
  <si>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</si>
  <si>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</si>
  <si>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</si>
  <si>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</si>
  <si>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</si>
  <si>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</si>
  <si>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</si>
  <si>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</si>
  <si>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</si>
  <si>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</si>
  <si>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</si>
  <si>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</si>
  <si>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</si>
  <si>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</si>
  <si>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</si>
  <si>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</si>
  <si>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</si>
  <si>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</si>
  <si>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</si>
  <si>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</si>
  <si>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</si>
  <si>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</si>
  <si>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</si>
  <si>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</si>
  <si>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</si>
  <si>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</si>
  <si>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</si>
  <si>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</si>
  <si>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</si>
  <si>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</si>
  <si>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</si>
  <si>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</si>
  <si>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</si>
  <si>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</si>
  <si>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</si>
  <si>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</si>
  <si>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</si>
  <si>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</si>
  <si>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</si>
  <si>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</si>
  <si>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</si>
  <si>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</si>
  <si>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</si>
  <si>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</si>
  <si>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</si>
  <si>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</si>
  <si>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</si>
  <si>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</si>
  <si>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</si>
  <si>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</si>
  <si>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</si>
  <si>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</si>
  <si>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</si>
  <si>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</si>
  <si>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</si>
  <si>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</si>
  <si>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</si>
  <si>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</si>
  <si>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</si>
  <si>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</si>
  <si>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</si>
  <si>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</si>
  <si>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</si>
  <si>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</si>
  <si>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</si>
  <si>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</si>
  <si>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</si>
  <si>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</si>
  <si>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</si>
  <si>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</si>
  <si>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</si>
  <si>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</si>
  <si>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</si>
  <si>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</si>
  <si>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</si>
  <si>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</si>
  <si>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</si>
  <si>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</si>
  <si>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</si>
  <si>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</si>
  <si>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</si>
  <si>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</si>
  <si>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</si>
  <si>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</si>
  <si>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</si>
  <si>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</si>
  <si>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</si>
  <si>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</si>
  <si>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</si>
  <si>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</si>
  <si>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</si>
  <si>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</si>
  <si>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</si>
  <si>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</si>
  <si>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</si>
  <si>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</si>
  <si>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</si>
  <si>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</si>
  <si>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</si>
  <si>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</si>
  <si>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</si>
  <si>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</si>
  <si>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</si>
  <si>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</si>
  <si>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</si>
  <si>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</si>
  <si>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</si>
  <si>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</si>
  <si>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</si>
  <si>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</si>
  <si>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</si>
  <si>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</si>
  <si>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</si>
  <si>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</si>
  <si>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</si>
  <si>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</si>
  <si>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</si>
  <si>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</si>
  <si>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</si>
  <si>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</si>
  <si>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</si>
  <si>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</si>
  <si>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</si>
  <si>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</si>
  <si>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</si>
  <si>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</si>
  <si>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</si>
  <si>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</si>
  <si>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</si>
  <si>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</si>
  <si>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</si>
  <si>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</si>
  <si>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</si>
  <si>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</si>
  <si>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</si>
  <si>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</si>
  <si>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</si>
  <si>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</si>
  <si>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</si>
  <si>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</si>
  <si>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</si>
  <si>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</si>
  <si>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</si>
  <si>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</si>
  <si>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</si>
  <si>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</si>
  <si>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</si>
  <si>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</si>
  <si>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</si>
  <si>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</si>
  <si>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</si>
  <si>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</si>
  <si>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</si>
  <si>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</si>
  <si>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</si>
  <si>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</si>
  <si>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</si>
  <si>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</si>
  <si>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</si>
  <si>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</si>
  <si>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</si>
  <si>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</si>
  <si>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</si>
  <si>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</si>
  <si>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</si>
  <si>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</si>
  <si>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</si>
  <si>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</si>
  <si>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</si>
  <si>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</si>
  <si>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</si>
  <si>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</si>
  <si>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</si>
  <si>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</si>
  <si>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</si>
  <si>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</si>
  <si>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</si>
  <si>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</si>
  <si>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</si>
  <si>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</si>
  <si>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</si>
  <si>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</si>
  <si>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</si>
  <si>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</si>
  <si>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</si>
  <si>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</si>
  <si>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</si>
  <si>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</si>
  <si>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</si>
  <si>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</si>
  <si>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</si>
  <si>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</si>
  <si>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</si>
  <si>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</si>
  <si>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</si>
  <si>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</si>
  <si>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</si>
  <si>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</si>
  <si>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</si>
  <si>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</si>
  <si>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</si>
  <si>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</si>
  <si>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</si>
  <si>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</si>
  <si>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</si>
  <si>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</si>
  <si>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</si>
  <si>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</si>
  <si>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</si>
  <si>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</si>
  <si>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</si>
  <si>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</si>
  <si>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</si>
  <si>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</si>
  <si>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</si>
  <si>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</si>
  <si>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</si>
  <si>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</si>
  <si>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</si>
  <si>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</si>
  <si>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</si>
  <si>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</si>
  <si>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</si>
  <si>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</si>
  <si>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</si>
  <si>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</si>
  <si>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</si>
  <si>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</si>
  <si>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</si>
  <si>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</si>
  <si>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</si>
  <si>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</si>
  <si>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</si>
  <si>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</si>
  <si>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</si>
  <si>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</si>
  <si>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</si>
  <si>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</si>
  <si>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</si>
  <si>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</si>
  <si>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</si>
  <si>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</si>
  <si>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</si>
  <si>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</si>
  <si>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</si>
  <si>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</si>
  <si>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</si>
  <si>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</si>
  <si>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</si>
  <si>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</si>
  <si>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</si>
  <si>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</si>
  <si>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</si>
  <si>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</si>
  <si>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</si>
  <si>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</si>
  <si>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</si>
  <si>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</si>
  <si>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</si>
  <si>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</si>
  <si>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</si>
  <si>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</si>
  <si>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</si>
  <si>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</si>
  <si>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</si>
  <si>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</si>
  <si>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</si>
  <si>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</si>
  <si>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</si>
  <si>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</si>
  <si>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</si>
  <si>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</si>
  <si>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</si>
  <si>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</si>
  <si>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</si>
  <si>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</si>
  <si>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</si>
  <si>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</si>
  <si>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</si>
  <si>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</si>
  <si>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</si>
  <si>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</si>
  <si>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</si>
  <si>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</si>
  <si>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</si>
  <si>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</si>
  <si>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</si>
  <si>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</si>
  <si>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</si>
  <si>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</si>
  <si>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</si>
  <si>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</si>
  <si>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</si>
  <si>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</si>
  <si>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</si>
  <si>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</si>
  <si>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</si>
  <si>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</si>
  <si>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</si>
  <si>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</si>
  <si>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</si>
  <si>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</si>
  <si>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</si>
  <si>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</si>
  <si>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</si>
  <si>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</si>
  <si>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</si>
  <si>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</si>
  <si>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</si>
  <si>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</si>
  <si>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</si>
  <si>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</si>
  <si>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</si>
  <si>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</si>
  <si>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</si>
  <si>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</si>
  <si>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</si>
  <si>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</si>
  <si>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</si>
  <si>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</si>
  <si>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</si>
  <si>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</si>
  <si>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</si>
  <si>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</si>
  <si>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</si>
  <si>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</si>
  <si>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</si>
  <si>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</si>
  <si>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</si>
  <si>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</si>
  <si>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</si>
  <si>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</si>
  <si>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</si>
  <si>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</si>
  <si>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</si>
  <si>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</si>
  <si>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</si>
  <si>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</si>
  <si>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</si>
  <si>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</si>
  <si>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</si>
  <si>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</si>
  <si>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</si>
  <si>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</si>
  <si>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</si>
  <si>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</si>
  <si>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</si>
  <si>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</si>
  <si>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</si>
  <si>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</si>
  <si>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</si>
  <si>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</si>
  <si>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</si>
  <si>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</si>
  <si>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</si>
  <si>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</si>
  <si>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</si>
  <si>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</si>
  <si>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</si>
  <si>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</si>
  <si>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</si>
  <si>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</si>
  <si>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</si>
  <si>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</si>
  <si>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</si>
  <si>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</si>
  <si>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</si>
  <si>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</si>
  <si>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</si>
  <si>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</si>
  <si>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</si>
  <si>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</si>
  <si>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</si>
  <si>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</si>
  <si>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</si>
  <si>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</si>
  <si>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</si>
  <si>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</si>
  <si>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</si>
  <si>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</si>
  <si>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</si>
  <si>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</si>
  <si>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</si>
  <si>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</si>
  <si>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</si>
  <si>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</si>
  <si>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</si>
  <si>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</si>
  <si>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</si>
  <si>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</si>
  <si>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</si>
  <si>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</si>
  <si>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</si>
  <si>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</si>
  <si>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</si>
  <si>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</si>
  <si>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</si>
  <si>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</si>
  <si>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</si>
  <si>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</si>
  <si>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</si>
  <si>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</si>
  <si>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</si>
  <si>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</si>
  <si>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</si>
  <si>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</si>
  <si>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</si>
  <si>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</si>
  <si>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</si>
  <si>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</si>
  <si>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</si>
  <si>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</si>
  <si>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</si>
  <si>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</si>
  <si>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</si>
  <si>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</si>
  <si>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</si>
  <si>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</si>
  <si>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</si>
  <si>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</si>
  <si>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</si>
  <si>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</si>
  <si>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</si>
  <si>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</si>
  <si>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</si>
  <si>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</si>
  <si>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</si>
  <si>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</si>
  <si>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</si>
  <si>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</si>
  <si>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</si>
  <si>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</si>
  <si>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</si>
  <si>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</si>
  <si>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</si>
  <si>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</si>
  <si>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</si>
  <si>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</si>
  <si>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</si>
  <si>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</si>
  <si>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</si>
  <si>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</si>
  <si>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</si>
  <si>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</si>
  <si>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</si>
  <si>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</si>
  <si>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</si>
  <si>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</si>
  <si>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</si>
  <si>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</si>
  <si>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</si>
  <si>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</si>
  <si>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</si>
  <si>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</si>
  <si>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</si>
  <si>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</si>
  <si>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</si>
  <si>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</si>
  <si>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</si>
  <si>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</si>
  <si>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</si>
  <si>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</si>
  <si>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</si>
  <si>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</si>
  <si>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</si>
  <si>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</si>
  <si>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</si>
  <si>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</si>
  <si>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</si>
  <si>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</si>
  <si>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</si>
  <si>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</si>
  <si>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</si>
  <si>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</si>
  <si>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</si>
  <si>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</si>
  <si>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</si>
  <si>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</si>
  <si>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</si>
  <si>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</si>
  <si>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</si>
  <si>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</si>
  <si>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</si>
  <si>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</si>
  <si>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</si>
  <si>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</si>
  <si>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</si>
  <si>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</si>
  <si>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</si>
  <si>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</si>
  <si>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</si>
  <si>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</si>
  <si>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</si>
  <si>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</si>
  <si>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</si>
  <si>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</si>
  <si>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</si>
  <si>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</si>
  <si>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</si>
  <si>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</si>
  <si>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</si>
  <si>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</si>
  <si>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</si>
  <si>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</si>
  <si>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</si>
  <si>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</si>
  <si>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</si>
  <si>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</si>
  <si>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</si>
  <si>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</si>
  <si>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</si>
  <si>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</si>
  <si>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</si>
  <si>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</si>
  <si>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</si>
  <si>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</si>
  <si>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</si>
  <si>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</si>
  <si>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</si>
  <si>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</si>
  <si>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</si>
  <si>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</si>
  <si>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</si>
  <si>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</si>
  <si>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</si>
  <si>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</si>
  <si>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</si>
  <si>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</si>
  <si>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</si>
  <si>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</si>
  <si>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</si>
  <si>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</si>
  <si>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</si>
  <si>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</si>
  <si>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</si>
  <si>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</si>
  <si>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</si>
  <si>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</si>
  <si>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</si>
  <si>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</si>
  <si>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</si>
  <si>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</si>
  <si>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</si>
  <si>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</si>
  <si>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</si>
  <si>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</si>
  <si>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</si>
  <si>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</si>
  <si>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</si>
  <si>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</si>
  <si>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</si>
  <si>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</si>
  <si>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</si>
  <si>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</si>
  <si>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</si>
  <si>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</si>
  <si>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</si>
  <si>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</si>
  <si>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</si>
  <si>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</si>
  <si>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</si>
  <si>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</si>
  <si>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</si>
  <si>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</si>
  <si>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</si>
  <si>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</si>
  <si>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</si>
  <si>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</si>
  <si>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</si>
  <si>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</si>
  <si>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</si>
  <si>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</si>
  <si>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</si>
  <si>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</si>
  <si>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</si>
  <si>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</si>
  <si>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</si>
  <si>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</si>
  <si>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</si>
  <si>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</si>
  <si>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</si>
  <si>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</si>
  <si>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</si>
  <si>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</si>
  <si>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</si>
  <si>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</si>
  <si>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</si>
  <si>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</si>
  <si>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</si>
  <si>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</si>
  <si>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</si>
  <si>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</si>
  <si>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</si>
  <si>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</si>
  <si>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</si>
  <si>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</si>
  <si>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</si>
  <si>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</si>
  <si>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</si>
  <si>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</si>
  <si>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</si>
  <si>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</si>
  <si>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</si>
  <si>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</si>
  <si>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</si>
  <si>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</si>
  <si>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</si>
  <si>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</si>
  <si>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</si>
  <si>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</si>
  <si>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</si>
  <si>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</si>
  <si>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</si>
  <si>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</si>
  <si>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</si>
  <si>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</si>
  <si>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</si>
  <si>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</si>
  <si>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</si>
  <si>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</si>
  <si>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</si>
  <si>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</si>
  <si>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</si>
  <si>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</si>
  <si>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</si>
  <si>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</si>
  <si>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</si>
  <si>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</si>
  <si>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</si>
  <si>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</si>
  <si>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</si>
  <si>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</si>
  <si>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</si>
  <si>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</si>
  <si>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</si>
  <si>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</si>
  <si>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</si>
  <si>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</si>
  <si>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</si>
  <si>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</si>
  <si>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</si>
  <si>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</si>
  <si>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</si>
  <si>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</si>
  <si>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</si>
  <si>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</si>
  <si>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</si>
  <si>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</si>
  <si>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</si>
  <si>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</si>
  <si>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</si>
  <si>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</si>
  <si>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</si>
  <si>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</si>
  <si>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</si>
  <si>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</si>
  <si>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</si>
  <si>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</si>
  <si>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</si>
  <si>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</si>
  <si>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</si>
  <si>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</si>
  <si>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</si>
  <si>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</si>
  <si>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</si>
  <si>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</si>
  <si>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</si>
  <si>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</si>
  <si>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</si>
  <si>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</si>
  <si>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</si>
  <si>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</si>
  <si>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</si>
  <si>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</si>
  <si>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</si>
  <si>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</si>
  <si>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</si>
  <si>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</si>
  <si>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</si>
  <si>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</si>
  <si>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</si>
  <si>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</si>
  <si>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</si>
  <si>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</si>
  <si>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</si>
  <si>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</si>
  <si>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</si>
  <si>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</si>
  <si>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</si>
  <si>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</si>
  <si>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</si>
  <si>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</si>
  <si>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</si>
  <si>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</si>
  <si>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</si>
  <si>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</si>
  <si>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</si>
  <si>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</si>
  <si>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</si>
  <si>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</si>
  <si>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</si>
  <si>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</si>
  <si>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</si>
  <si>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</si>
  <si>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</si>
  <si>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</si>
  <si>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</si>
  <si>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</si>
  <si>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</si>
  <si>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</si>
  <si>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</si>
  <si>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</si>
  <si>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</si>
  <si>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</si>
  <si>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</si>
  <si>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</si>
  <si>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</si>
  <si>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</si>
  <si>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</si>
  <si>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</si>
  <si>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</si>
  <si>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</si>
  <si>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</si>
  <si>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</si>
  <si>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</si>
  <si>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</si>
  <si>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</si>
  <si>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</si>
  <si>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</si>
  <si>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</si>
  <si>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</si>
  <si>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</si>
  <si>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</si>
  <si>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</si>
  <si>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</si>
  <si>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</si>
  <si>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</si>
  <si>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</si>
  <si>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</si>
  <si>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</si>
  <si>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</si>
  <si>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</si>
  <si>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</si>
  <si>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</si>
  <si>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</si>
  <si>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</si>
  <si>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</si>
  <si>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</si>
  <si>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</si>
  <si>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</si>
  <si>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</si>
  <si>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</si>
  <si>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</si>
  <si>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</si>
  <si>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</si>
  <si>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</si>
  <si>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</si>
  <si>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</si>
  <si>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</si>
  <si>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</si>
  <si>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</si>
  <si>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</si>
  <si>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</si>
  <si>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</si>
  <si>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</si>
  <si>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</si>
  <si>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</si>
  <si>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</si>
  <si>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</si>
  <si>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</si>
  <si>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</si>
  <si>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</si>
  <si>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</si>
  <si>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</si>
  <si>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</si>
  <si>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</si>
  <si>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</si>
  <si>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</si>
  <si>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</si>
  <si>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</si>
  <si>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</si>
  <si>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</si>
  <si>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</si>
  <si>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</si>
  <si>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</si>
  <si>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</si>
  <si>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</si>
  <si>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</si>
  <si>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</si>
  <si>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</si>
  <si>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</si>
  <si>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</si>
  <si>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</si>
  <si>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</si>
  <si>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</si>
  <si>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</si>
  <si>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</si>
  <si>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</si>
  <si>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</si>
  <si>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</si>
  <si>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</si>
  <si>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</si>
  <si>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</si>
  <si>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</si>
  <si>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</si>
  <si>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</si>
  <si>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</si>
  <si>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</si>
  <si>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</si>
  <si>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</si>
  <si>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</si>
  <si>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</si>
  <si>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</si>
  <si>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</si>
  <si>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</si>
  <si>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</si>
  <si>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</si>
  <si>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</si>
  <si>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</si>
  <si>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</si>
  <si>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</si>
  <si>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</si>
  <si>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</si>
  <si>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</si>
  <si>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</si>
  <si>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</si>
  <si>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</si>
  <si>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</si>
  <si>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</si>
  <si>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</si>
  <si>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</si>
  <si>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</si>
  <si>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</si>
  <si>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</si>
  <si>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</si>
  <si>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</si>
  <si>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</si>
  <si>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</si>
  <si>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</si>
  <si>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</si>
  <si>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</si>
  <si>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</si>
  <si>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</si>
  <si>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</si>
  <si>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</si>
  <si>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</si>
  <si>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</si>
  <si>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</si>
  <si>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</si>
  <si>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</si>
  <si>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</si>
  <si>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</si>
  <si>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</si>
  <si>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</si>
  <si>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</si>
  <si>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</si>
  <si>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</si>
  <si>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</si>
  <si>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</si>
  <si>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</si>
  <si>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</si>
  <si>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</si>
  <si>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</si>
  <si>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</si>
  <si>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</si>
  <si>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</si>
  <si>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</si>
  <si>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</si>
  <si>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</si>
  <si>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</si>
  <si>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</si>
  <si>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</si>
  <si>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</si>
  <si>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</si>
  <si>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</si>
  <si>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</si>
  <si>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</si>
  <si>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</si>
  <si>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</si>
  <si>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</si>
  <si>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</si>
  <si>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</si>
  <si>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</si>
  <si>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</si>
  <si>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</si>
  <si>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</si>
  <si>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</si>
  <si>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</si>
  <si>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</si>
  <si>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</si>
  <si>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</si>
  <si>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</si>
  <si>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</si>
  <si>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</si>
  <si>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</si>
  <si>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</si>
  <si>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</si>
  <si>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</si>
  <si>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</si>
  <si>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</si>
  <si>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</si>
  <si>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</si>
  <si>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</si>
  <si>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</si>
  <si>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</si>
  <si>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</si>
  <si>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</si>
  <si>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</si>
  <si>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</si>
  <si>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</si>
  <si>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</si>
  <si>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</si>
  <si>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</si>
  <si>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</si>
  <si>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</si>
  <si>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</si>
  <si>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</si>
  <si>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</si>
  <si>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</si>
  <si>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</si>
  <si>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</si>
  <si>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</si>
  <si>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</si>
  <si>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</si>
  <si>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</si>
  <si>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</si>
  <si>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</si>
  <si>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</si>
  <si>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</si>
  <si>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</si>
  <si>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</si>
  <si>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</si>
  <si>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</si>
  <si>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</si>
  <si>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</si>
  <si>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</si>
  <si>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</si>
  <si>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</si>
  <si>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</si>
  <si>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</si>
  <si>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</si>
  <si>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</si>
  <si>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</si>
  <si>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</si>
  <si>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</si>
  <si>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</si>
  <si>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</si>
  <si>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</si>
  <si>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</si>
  <si>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</si>
  <si>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</si>
  <si>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</si>
  <si>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</si>
  <si>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</si>
  <si>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</si>
  <si>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</si>
  <si>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</si>
  <si>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</si>
  <si>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</si>
  <si>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</si>
  <si>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</si>
  <si>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</si>
  <si>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</si>
  <si>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</si>
  <si>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</si>
  <si>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</si>
  <si>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</si>
  <si>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</si>
  <si>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</si>
  <si>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</si>
  <si>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</si>
  <si>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</si>
  <si>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</si>
  <si>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</si>
  <si>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</si>
  <si>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</si>
  <si>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</si>
  <si>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</si>
  <si>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</si>
  <si>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</si>
  <si>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</si>
  <si>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</si>
  <si>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</si>
  <si>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</si>
  <si>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</si>
  <si>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</si>
  <si>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</si>
  <si>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</si>
  <si>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</si>
  <si>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</si>
  <si>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</si>
  <si>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</si>
  <si>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</si>
  <si>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</si>
  <si>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</si>
  <si>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</si>
  <si>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</si>
  <si>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</si>
  <si>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</si>
  <si>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</si>
  <si>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</si>
  <si>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</si>
  <si>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</si>
  <si>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</si>
  <si>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</si>
  <si>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</si>
  <si>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</si>
  <si>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</si>
  <si>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</si>
  <si>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</si>
  <si>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</si>
  <si>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</si>
  <si>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</si>
  <si>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</si>
  <si>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</si>
  <si>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</si>
  <si>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</si>
  <si>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</si>
  <si>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</si>
  <si>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</si>
  <si>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</si>
  <si>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</si>
  <si>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</si>
  <si>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</si>
  <si>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</si>
  <si>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</si>
  <si>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</si>
  <si>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</si>
  <si>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</si>
  <si>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</si>
  <si>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</si>
  <si>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</si>
  <si>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</si>
  <si>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</si>
  <si>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</si>
  <si>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</si>
  <si>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</si>
  <si>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</si>
  <si>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</si>
  <si>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</si>
  <si>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</si>
  <si>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</si>
  <si>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</si>
  <si>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</si>
  <si>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</si>
  <si>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</si>
  <si>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</si>
  <si>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</si>
  <si>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</si>
  <si>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</si>
  <si>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</si>
  <si>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</si>
  <si>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</si>
  <si>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</si>
  <si>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</si>
  <si>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</si>
  <si>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</si>
  <si>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</si>
  <si>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</si>
  <si>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</si>
  <si>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</si>
  <si>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</si>
  <si>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</si>
  <si>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</si>
  <si>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</si>
  <si>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</si>
  <si>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</si>
  <si>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</si>
  <si>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</si>
  <si>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</si>
  <si>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</si>
  <si>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</si>
  <si>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</si>
  <si>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</si>
  <si>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</si>
  <si>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</si>
  <si>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</si>
  <si>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</si>
  <si>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</si>
  <si>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</si>
  <si>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</si>
  <si>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</si>
  <si>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</si>
  <si>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</si>
  <si>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</si>
  <si>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</si>
  <si>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</si>
  <si>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</si>
  <si>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</si>
  <si>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</si>
  <si>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</si>
  <si>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</si>
  <si>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</si>
  <si>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</si>
  <si>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</si>
  <si>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</si>
  <si>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</si>
  <si>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</si>
  <si>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</si>
  <si>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</si>
  <si>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</si>
  <si>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</si>
  <si>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</si>
  <si>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</si>
  <si>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</si>
  <si>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</si>
  <si>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</si>
  <si>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</si>
  <si>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</si>
  <si>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</si>
  <si>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</si>
  <si>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</si>
  <si>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</si>
  <si>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</si>
  <si>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</si>
  <si>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</si>
  <si>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</si>
  <si>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</si>
  <si>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</si>
  <si>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</si>
  <si>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</si>
  <si>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</si>
  <si>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</si>
  <si>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</si>
  <si>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</si>
  <si>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</si>
  <si>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</si>
  <si>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</si>
  <si>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</si>
  <si>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</si>
  <si>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</si>
  <si>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</si>
  <si>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</si>
  <si>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</si>
  <si>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</si>
  <si>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</si>
  <si>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</si>
  <si>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</si>
  <si>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</si>
  <si>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</si>
  <si>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</si>
  <si>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</si>
  <si>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</si>
  <si>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</si>
  <si>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</si>
  <si>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</si>
  <si>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</si>
  <si>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</si>
  <si>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</si>
  <si>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</si>
  <si>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</si>
  <si>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</si>
  <si>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</si>
  <si>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</si>
  <si>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</si>
  <si>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</si>
  <si>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</si>
  <si>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</si>
  <si>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</si>
  <si>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</si>
  <si>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</si>
  <si>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</si>
  <si>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</si>
  <si>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</si>
  <si>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</si>
  <si>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</si>
  <si>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</si>
  <si>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</si>
  <si>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</si>
  <si>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</si>
  <si>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</si>
  <si>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</si>
  <si>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</si>
  <si>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</si>
  <si>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</si>
  <si>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</si>
  <si>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</si>
  <si>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</si>
  <si>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</si>
  <si>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</si>
  <si>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</si>
  <si>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</si>
  <si>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</si>
  <si>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</si>
  <si>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</si>
  <si>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</si>
  <si>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</si>
  <si>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</si>
  <si>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</si>
  <si>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</si>
  <si>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</si>
  <si>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</si>
  <si>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</si>
  <si>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</si>
  <si>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</si>
  <si>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</si>
  <si>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</si>
  <si>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</si>
  <si>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</si>
  <si>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</si>
  <si>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</si>
  <si>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</si>
  <si>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</si>
  <si>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</si>
  <si>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</si>
  <si>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</si>
  <si>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</si>
  <si>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</si>
  <si>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</si>
  <si>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</si>
  <si>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</si>
  <si>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</si>
  <si>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</si>
  <si>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</si>
  <si>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</si>
  <si>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</si>
  <si>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</si>
  <si>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</si>
  <si>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</si>
  <si>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</si>
  <si>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</si>
  <si>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</si>
  <si>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</si>
  <si>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</si>
  <si>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</si>
  <si>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</si>
  <si>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</si>
  <si>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</si>
  <si>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</si>
  <si>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</si>
  <si>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</si>
  <si>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</si>
  <si>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</si>
  <si>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</si>
  <si>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</si>
  <si>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</si>
  <si>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</si>
  <si>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</si>
  <si>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</si>
  <si>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</si>
  <si>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</si>
  <si>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</si>
  <si>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</si>
  <si>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</si>
  <si>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</si>
  <si>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</si>
  <si>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</si>
  <si>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</si>
  <si>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</si>
  <si>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</si>
  <si>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</si>
  <si>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</si>
  <si>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</si>
  <si>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</si>
  <si>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</si>
  <si>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</si>
  <si>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</si>
  <si>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</si>
  <si>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</si>
  <si>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</si>
  <si>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</si>
  <si>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</si>
  <si>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</si>
  <si>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</si>
  <si>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</si>
  <si>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</si>
  <si>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</si>
  <si>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</si>
  <si>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</si>
  <si>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</si>
  <si>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</si>
  <si>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</si>
  <si>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</si>
  <si>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</si>
  <si>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</si>
  <si>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</si>
  <si>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</si>
  <si>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</si>
  <si>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</si>
  <si>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</si>
  <si>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</si>
  <si>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</si>
  <si>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</si>
  <si>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</si>
  <si>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</si>
  <si>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</si>
  <si>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</si>
  <si>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</si>
  <si>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</si>
  <si>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</si>
  <si>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</si>
  <si>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</si>
  <si>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</si>
  <si>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</si>
  <si>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</si>
  <si>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</si>
  <si>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</si>
  <si>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</si>
  <si>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</si>
  <si>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</si>
  <si>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</si>
  <si>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</si>
  <si>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</si>
  <si>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</si>
  <si>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</si>
  <si>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</si>
  <si>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</si>
  <si>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</si>
  <si>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</si>
  <si>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</si>
  <si>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</si>
  <si>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</si>
  <si>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</si>
  <si>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</si>
  <si>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</si>
  <si>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</si>
  <si>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</si>
  <si>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</si>
  <si>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</si>
  <si>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</si>
  <si>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</si>
  <si>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</si>
  <si>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</si>
  <si>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</si>
  <si>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</si>
  <si>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</si>
  <si>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</si>
  <si>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</si>
  <si>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</si>
  <si>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</si>
  <si>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</si>
  <si>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</si>
  <si>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</si>
  <si>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</si>
  <si>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</si>
  <si>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</si>
  <si>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</si>
  <si>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</si>
  <si>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</si>
  <si>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</si>
  <si>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</si>
  <si>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</si>
  <si>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</si>
  <si>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</si>
  <si>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</si>
  <si>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</si>
  <si>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</si>
  <si>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</si>
  <si>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</si>
  <si>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</si>
  <si>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</si>
  <si>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</si>
  <si>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</si>
  <si>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</si>
  <si>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</si>
  <si>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</si>
  <si>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</si>
  <si>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</si>
  <si>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</si>
  <si>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</si>
  <si>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</si>
  <si>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</si>
  <si>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</si>
  <si>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</si>
  <si>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</si>
  <si>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</si>
  <si>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</si>
  <si>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</si>
  <si>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</si>
  <si>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</si>
  <si>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</si>
  <si>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</si>
  <si>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</si>
  <si>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</si>
  <si>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</si>
  <si>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</si>
  <si>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</si>
  <si>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</si>
  <si>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</si>
  <si>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</si>
  <si>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</si>
  <si>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</si>
  <si>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</si>
  <si>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</si>
  <si>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</si>
  <si>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</si>
  <si>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</si>
  <si>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</si>
  <si>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</si>
  <si>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</si>
  <si>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</si>
  <si>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</si>
  <si>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</si>
  <si>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</si>
  <si>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</si>
  <si>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</si>
  <si>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</si>
  <si>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</si>
  <si>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</si>
  <si>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</si>
  <si>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</si>
  <si>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</si>
  <si>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</si>
  <si>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</si>
  <si>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</si>
  <si>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</si>
  <si>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</si>
  <si>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</si>
  <si>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</si>
  <si>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</si>
  <si>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</si>
  <si>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</si>
  <si>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</si>
  <si>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</si>
  <si>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</si>
  <si>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</si>
  <si>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</si>
  <si>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</si>
  <si>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</si>
  <si>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</si>
  <si>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</si>
  <si>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</si>
  <si>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</si>
  <si>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</si>
  <si>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</si>
  <si>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</si>
  <si>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</si>
  <si>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</si>
  <si>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</si>
  <si>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</si>
  <si>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</si>
  <si>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</si>
  <si>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</si>
  <si>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</si>
  <si>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</si>
  <si>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</si>
  <si>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</si>
  <si>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</si>
  <si>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</si>
  <si>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</si>
  <si>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</si>
  <si>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</si>
  <si>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</si>
  <si>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</si>
  <si>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</si>
  <si>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</si>
  <si>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</si>
  <si>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</si>
  <si>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</si>
  <si>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</si>
  <si>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</si>
  <si>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</si>
  <si>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</si>
  <si>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</si>
  <si>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</si>
  <si>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</si>
  <si>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</si>
  <si>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</si>
  <si>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</si>
  <si>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</si>
  <si>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</si>
  <si>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</si>
  <si>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</si>
  <si>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</si>
  <si>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</si>
  <si>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</si>
  <si>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</si>
  <si>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</si>
  <si>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</si>
  <si>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</si>
  <si>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</si>
  <si>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</si>
  <si>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</si>
  <si>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</si>
  <si>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</si>
  <si>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</si>
  <si>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</si>
  <si>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</si>
  <si>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</si>
  <si>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</si>
  <si>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</si>
  <si>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</si>
  <si>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</si>
  <si>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</si>
  <si>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</si>
  <si>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</si>
  <si>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</si>
  <si>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</si>
  <si>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</si>
  <si>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</si>
  <si>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</si>
  <si>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</si>
  <si>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</si>
  <si>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</si>
  <si>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</si>
  <si>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</si>
  <si>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</si>
  <si>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</si>
  <si>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</si>
  <si>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</si>
  <si>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</si>
  <si>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</si>
  <si>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</si>
  <si>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</si>
  <si>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</si>
  <si>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</si>
  <si>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</si>
  <si>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</si>
  <si>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</si>
  <si>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</si>
  <si>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</si>
  <si>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</si>
  <si>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</si>
  <si>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</si>
  <si>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</si>
  <si>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</si>
  <si>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</si>
  <si>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</si>
  <si>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</si>
  <si>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</si>
  <si>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</si>
  <si>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</si>
  <si>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</si>
  <si>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</si>
  <si>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</si>
  <si>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</si>
  <si>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</si>
  <si>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</si>
  <si>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</si>
  <si>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</si>
  <si>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</si>
  <si>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</si>
  <si>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</si>
  <si>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</si>
  <si>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</si>
  <si>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</si>
  <si>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</si>
  <si>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</si>
  <si>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</si>
  <si>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</si>
  <si>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</si>
  <si>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</si>
  <si>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</si>
  <si>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</si>
  <si>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</si>
  <si>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</si>
  <si>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</si>
  <si>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</si>
  <si>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</si>
  <si>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</si>
  <si>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</si>
  <si>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</si>
  <si>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</si>
  <si>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</si>
  <si>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</si>
  <si>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</si>
  <si>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</si>
  <si>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</si>
  <si>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</si>
  <si>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</si>
  <si>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</si>
  <si>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</si>
  <si>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</si>
  <si>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</si>
  <si>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</si>
  <si>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</si>
  <si>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</si>
  <si>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</si>
  <si>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</si>
  <si>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</si>
  <si>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</si>
  <si>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</si>
  <si>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</si>
  <si>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</si>
  <si>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</si>
  <si>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</si>
  <si>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</si>
  <si>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</si>
  <si>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</si>
  <si>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</si>
  <si>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</si>
  <si>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</si>
  <si>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</si>
  <si>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</si>
  <si>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</si>
  <si>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</si>
  <si>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</si>
  <si>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</si>
  <si>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</si>
  <si>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</si>
  <si>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</si>
  <si>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</si>
  <si>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</si>
  <si>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</si>
  <si>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</si>
  <si>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</si>
  <si>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</si>
  <si>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</si>
  <si>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</si>
  <si>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</si>
  <si>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</si>
  <si>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</si>
  <si>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</si>
  <si>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</si>
  <si>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</si>
  <si>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</si>
  <si>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</si>
  <si>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</si>
  <si>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</si>
  <si>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</si>
  <si>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</si>
  <si>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</si>
  <si>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</si>
  <si>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</si>
  <si>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</si>
  <si>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</si>
  <si>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</si>
  <si>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</si>
  <si>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</si>
  <si>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</si>
  <si>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</si>
  <si>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</si>
  <si>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</si>
  <si>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</si>
  <si>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</si>
  <si>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</si>
  <si>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</si>
  <si>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</si>
  <si>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</si>
  <si>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</si>
  <si>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</si>
  <si>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</si>
  <si>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</si>
  <si>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</si>
  <si>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</si>
  <si>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</si>
  <si>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</si>
  <si>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</si>
  <si>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</si>
  <si>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</si>
  <si>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</si>
  <si>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</si>
  <si>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</si>
  <si>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</si>
  <si>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</si>
  <si>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</si>
  <si>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</si>
  <si>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</si>
  <si>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</si>
  <si>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</si>
  <si>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</si>
  <si>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</si>
  <si>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</si>
  <si>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</si>
  <si>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</si>
  <si>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</si>
  <si>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</si>
  <si>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</si>
  <si>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</si>
  <si>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</si>
  <si>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</si>
  <si>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</si>
  <si>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</si>
  <si>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</si>
  <si>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</si>
  <si>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</si>
  <si>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</si>
  <si>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</si>
  <si>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</si>
  <si>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</si>
  <si>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</si>
  <si>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</si>
  <si>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</si>
  <si>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</si>
  <si>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</si>
  <si>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</si>
  <si>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</si>
  <si>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</si>
  <si>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</si>
  <si>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</si>
  <si>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</si>
  <si>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</si>
  <si>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</si>
  <si>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</si>
  <si>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</si>
  <si>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</si>
  <si>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</si>
  <si>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</si>
  <si>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</si>
  <si>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</si>
  <si>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</si>
  <si>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</si>
  <si>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</si>
  <si>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</si>
  <si>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</si>
  <si>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</si>
  <si>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</si>
  <si>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</si>
  <si>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</si>
  <si>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</si>
  <si>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</si>
  <si>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</si>
  <si>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</si>
  <si>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</si>
  <si>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</si>
  <si>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</si>
  <si>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</si>
  <si>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</si>
  <si>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</si>
  <si>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</si>
  <si>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</si>
  <si>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</si>
  <si>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</si>
  <si>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</si>
  <si>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</si>
  <si>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</si>
  <si>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</si>
  <si>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</si>
  <si>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</si>
  <si>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</si>
  <si>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</si>
  <si>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</si>
  <si>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</si>
  <si>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</si>
  <si>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</si>
  <si>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</si>
  <si>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</si>
  <si>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</si>
  <si>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</si>
  <si>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</si>
  <si>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</si>
  <si>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</si>
  <si>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</si>
  <si>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</si>
  <si>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</si>
  <si>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</si>
  <si>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</si>
  <si>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</si>
  <si>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</si>
  <si>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</si>
  <si>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</si>
  <si>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</si>
  <si>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</si>
  <si>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</si>
  <si>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</si>
  <si>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</si>
  <si>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</si>
  <si>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</si>
  <si>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</si>
  <si>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</si>
  <si>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</si>
  <si>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</si>
  <si>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</si>
  <si>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</si>
  <si>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</si>
  <si>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</si>
  <si>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</si>
  <si>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</si>
  <si>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</si>
  <si>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</si>
  <si>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</si>
  <si>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</si>
  <si>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</si>
  <si>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</si>
  <si>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</si>
  <si>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</si>
  <si>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</si>
  <si>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</si>
  <si>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</si>
  <si>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</si>
  <si>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</si>
  <si>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</si>
  <si>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</si>
  <si>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</si>
  <si>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</si>
  <si>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</si>
  <si>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</si>
  <si>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</si>
  <si>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</si>
  <si>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</si>
  <si>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</si>
  <si>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</si>
  <si>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</si>
  <si>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</si>
  <si>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</si>
  <si>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</si>
  <si>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</si>
  <si>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</si>
  <si>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</si>
  <si>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</si>
  <si>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</si>
  <si>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</si>
  <si>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</si>
  <si>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</si>
  <si>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</si>
  <si>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</si>
  <si>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</si>
  <si>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</si>
  <si>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</si>
  <si>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</si>
  <si>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</si>
  <si>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</si>
  <si>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</si>
  <si>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</si>
  <si>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</si>
  <si>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</si>
  <si>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</si>
  <si>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</si>
  <si>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</si>
  <si>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</si>
  <si>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</si>
  <si>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</si>
  <si>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</si>
  <si>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</si>
  <si>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</si>
  <si>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</si>
  <si>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</si>
  <si>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</si>
  <si>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</si>
  <si>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</si>
  <si>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</si>
  <si>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</si>
  <si>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</si>
  <si>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</si>
  <si>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</si>
  <si>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</si>
  <si>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</si>
  <si>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</si>
  <si>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</si>
  <si>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</si>
  <si>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</si>
  <si>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</si>
  <si>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</si>
  <si>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</si>
  <si>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</si>
  <si>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</si>
  <si>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</si>
  <si>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</si>
  <si>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</si>
  <si>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</si>
  <si>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</si>
  <si>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</si>
  <si>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</si>
  <si>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</si>
  <si>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</si>
  <si>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</si>
  <si>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</si>
  <si>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</si>
  <si>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</si>
  <si>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</si>
  <si>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</si>
  <si>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</si>
  <si>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</si>
  <si>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</si>
  <si>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</si>
  <si>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</si>
  <si>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</si>
  <si>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</si>
  <si>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</si>
  <si>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</si>
  <si>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</si>
  <si>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</si>
  <si>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</si>
  <si>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</si>
  <si>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</si>
  <si>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</si>
  <si>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</si>
  <si>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</si>
  <si>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</si>
  <si>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</si>
  <si>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</si>
  <si>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</si>
  <si>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</si>
  <si>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</si>
  <si>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</si>
  <si>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</si>
  <si>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</si>
  <si>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</si>
  <si>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</si>
  <si>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</si>
  <si>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</si>
  <si>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</si>
  <si>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</si>
  <si>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</si>
  <si>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</si>
  <si>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</si>
  <si>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</si>
  <si>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</si>
  <si>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</si>
  <si>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</si>
  <si>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</si>
  <si>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</si>
  <si>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</si>
  <si>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</si>
  <si>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</si>
  <si>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</si>
  <si>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</si>
  <si>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</si>
  <si>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</si>
  <si>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</si>
  <si>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</si>
  <si>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</si>
  <si>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</si>
  <si>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</si>
  <si>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</si>
  <si>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</si>
  <si>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</si>
  <si>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</si>
  <si>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</si>
  <si>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</si>
  <si>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</si>
  <si>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</si>
  <si>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</si>
  <si>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</si>
  <si>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</si>
  <si>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</si>
  <si>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</si>
  <si>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</si>
  <si>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</si>
  <si>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</si>
  <si>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</si>
  <si>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</si>
  <si>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</si>
  <si>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</si>
  <si>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</si>
  <si>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</si>
  <si>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</si>
  <si>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</si>
  <si>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</si>
  <si>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</si>
  <si>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</si>
  <si>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</si>
  <si>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</si>
  <si>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</si>
  <si>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</si>
  <si>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</si>
  <si>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</si>
  <si>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</si>
  <si>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</si>
  <si>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</si>
  <si>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</si>
  <si>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</si>
  <si>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</si>
  <si>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</si>
  <si>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</si>
  <si>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</si>
  <si>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</si>
  <si>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</si>
  <si>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</si>
  <si>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</si>
  <si>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</si>
  <si>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</si>
  <si>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</si>
  <si>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</si>
  <si>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</si>
  <si>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</si>
  <si>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</si>
  <si>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</si>
  <si>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</si>
  <si>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</si>
  <si>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</si>
  <si>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</si>
  <si>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</si>
  <si>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</si>
  <si>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</si>
  <si>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</si>
  <si>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</si>
  <si>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</si>
  <si>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</si>
  <si>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</si>
  <si>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</si>
  <si>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</si>
  <si>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</si>
  <si>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</si>
  <si>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</si>
  <si>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</si>
  <si>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</si>
  <si>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</si>
  <si>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</si>
  <si>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</si>
  <si>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</si>
  <si>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</si>
  <si>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</si>
  <si>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</si>
  <si>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</si>
  <si>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</si>
  <si>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</si>
  <si>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</si>
  <si>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</si>
  <si>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</si>
  <si>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</si>
  <si>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</si>
  <si>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</si>
  <si>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</si>
  <si>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</si>
  <si>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</si>
  <si>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</si>
  <si>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</si>
  <si>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</si>
  <si>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</si>
  <si>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</si>
  <si>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</si>
  <si>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</si>
  <si>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</si>
  <si>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</si>
  <si>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</si>
  <si>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</si>
  <si>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</si>
  <si>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</si>
  <si>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</si>
  <si>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</si>
  <si>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</si>
  <si>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</si>
  <si>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</si>
  <si>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</si>
  <si>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</si>
  <si>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</si>
  <si>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</si>
  <si>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</si>
  <si>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</si>
  <si>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</si>
  <si>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</si>
  <si>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</si>
  <si>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</si>
  <si>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</si>
  <si>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</si>
  <si>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</si>
  <si>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</si>
  <si>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</si>
  <si>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</si>
  <si>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</si>
  <si>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</si>
  <si>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</si>
  <si>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</si>
  <si>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</si>
  <si>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</si>
  <si>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</si>
  <si>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</si>
  <si>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</si>
  <si>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</si>
  <si>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</si>
  <si>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</si>
  <si>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</si>
  <si>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</si>
  <si>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</si>
  <si>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</si>
  <si>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</si>
  <si>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</si>
  <si>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</si>
  <si>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</si>
  <si>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</si>
  <si>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</si>
  <si>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</si>
  <si>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</si>
  <si>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</si>
  <si>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</si>
  <si>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</si>
  <si>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</si>
  <si>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</si>
  <si>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</si>
  <si>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</si>
  <si>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</si>
  <si>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</si>
  <si>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</si>
  <si>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</si>
  <si>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</si>
  <si>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</si>
  <si>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</si>
  <si>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</si>
  <si>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</si>
  <si>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</si>
  <si>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</si>
  <si>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</si>
  <si>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</si>
  <si>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</si>
  <si>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</si>
  <si>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</si>
  <si>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</si>
  <si>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</si>
  <si>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</si>
  <si>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</si>
  <si>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</si>
  <si>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</si>
  <si>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</si>
  <si>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</si>
  <si>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</si>
  <si>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</si>
  <si>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</si>
  <si>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</si>
  <si>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</si>
  <si>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</si>
  <si>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</si>
  <si>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</si>
  <si>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</si>
  <si>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</si>
  <si>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</si>
  <si>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</si>
  <si>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</si>
  <si>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</si>
  <si>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</si>
  <si>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</si>
  <si>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</si>
  <si>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</si>
  <si>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</si>
  <si>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</si>
  <si>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</si>
  <si>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</si>
  <si>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</si>
  <si>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</si>
  <si>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</si>
  <si>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</si>
  <si>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</si>
  <si>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</si>
  <si>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</si>
  <si>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</si>
  <si>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</si>
  <si>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</si>
  <si>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</si>
  <si>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</si>
  <si>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</si>
  <si>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</si>
  <si>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</si>
  <si>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</si>
  <si>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</si>
  <si>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</si>
  <si>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</si>
  <si>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</si>
  <si>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</si>
  <si>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</si>
  <si>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</si>
  <si>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</si>
  <si>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</si>
  <si>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</si>
  <si>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</si>
  <si>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</si>
  <si>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</si>
  <si>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</si>
  <si>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</si>
  <si>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</si>
  <si>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</si>
  <si>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</si>
  <si>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</si>
  <si>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</si>
  <si>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</si>
  <si>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</si>
  <si>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</si>
  <si>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</si>
  <si>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</si>
  <si>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</si>
  <si>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</si>
  <si>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</si>
  <si>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</si>
  <si>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</si>
  <si>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</si>
  <si>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</si>
  <si>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</si>
  <si>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</si>
  <si>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</si>
  <si>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</si>
  <si>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</si>
  <si>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</si>
  <si>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</si>
  <si>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</si>
  <si>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</si>
  <si>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</si>
  <si>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</si>
  <si>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</si>
  <si>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</si>
  <si>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</si>
  <si>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</si>
  <si>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</si>
  <si>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</si>
  <si>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</si>
  <si>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</si>
  <si>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</si>
  <si>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</si>
  <si>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</si>
  <si>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</si>
  <si>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</si>
  <si>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</si>
  <si>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</si>
  <si>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</si>
  <si>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</si>
  <si>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</si>
  <si>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</si>
  <si>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</si>
  <si>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</si>
  <si>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</si>
  <si>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</si>
  <si>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</si>
  <si>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</si>
  <si>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</si>
  <si>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</si>
  <si>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</si>
  <si>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</si>
  <si>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</si>
  <si>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</si>
  <si>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</si>
  <si>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</si>
  <si>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</si>
  <si>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</si>
  <si>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</si>
  <si>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</si>
  <si>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</si>
  <si>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</si>
  <si>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</si>
  <si>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</si>
  <si>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</si>
  <si>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</si>
  <si>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</si>
  <si>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</si>
  <si>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</si>
  <si>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</si>
  <si>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</si>
  <si>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</si>
  <si>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</si>
  <si>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</si>
  <si>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</si>
  <si>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</si>
  <si>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</si>
  <si>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</si>
  <si>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</si>
  <si>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</si>
  <si>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</si>
  <si>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</si>
  <si>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</si>
  <si>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</si>
  <si>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</si>
  <si>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</si>
  <si>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</si>
  <si>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</si>
  <si>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</si>
  <si>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</si>
  <si>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</si>
  <si>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</si>
  <si>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</si>
  <si>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</si>
  <si>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</si>
  <si>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</si>
  <si>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</si>
  <si>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</si>
  <si>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</si>
  <si>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</si>
  <si>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</si>
  <si>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</si>
  <si>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</si>
  <si>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</si>
  <si>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</si>
  <si>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</si>
  <si>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</si>
  <si>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</si>
  <si>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</si>
  <si>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</si>
  <si>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</si>
  <si>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</si>
  <si>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</si>
  <si>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</si>
  <si>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</si>
  <si>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</si>
  <si>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</si>
  <si>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</si>
  <si>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</si>
  <si>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</si>
  <si>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</si>
  <si>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</si>
  <si>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</si>
  <si>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</si>
  <si>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</si>
  <si>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</si>
  <si>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</si>
  <si>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</si>
  <si>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</si>
  <si>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</si>
  <si>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</si>
  <si>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</si>
  <si>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</si>
  <si>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</si>
  <si>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</si>
  <si>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</si>
  <si>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</si>
  <si>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</si>
  <si>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</si>
  <si>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</si>
  <si>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</si>
  <si>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</si>
  <si>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</si>
  <si>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</si>
  <si>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</si>
  <si>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</si>
  <si>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</si>
  <si>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</si>
  <si>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</si>
  <si>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</si>
  <si>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</si>
  <si>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</si>
  <si>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</si>
  <si>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</si>
  <si>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</si>
  <si>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</si>
  <si>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</si>
  <si>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</si>
  <si>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</si>
  <si>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</si>
  <si>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</si>
  <si>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</si>
  <si>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</si>
  <si>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</si>
  <si>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</si>
  <si>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</si>
  <si>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</si>
  <si>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</si>
  <si>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</si>
  <si>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</si>
  <si>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</si>
  <si>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</si>
  <si>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</si>
  <si>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</si>
  <si>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</si>
  <si>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</si>
  <si>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</si>
  <si>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</si>
  <si>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</si>
  <si>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</si>
  <si>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</si>
  <si>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</si>
  <si>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</si>
  <si>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</si>
  <si>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</si>
  <si>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</si>
  <si>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</si>
  <si>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</si>
  <si>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</si>
  <si>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</si>
  <si>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</si>
  <si>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</si>
  <si>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</si>
  <si>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</si>
  <si>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</si>
  <si>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</si>
  <si>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</si>
  <si>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</si>
  <si>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</si>
  <si>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</si>
  <si>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</si>
  <si>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</si>
  <si>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</si>
  <si>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</si>
  <si>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</si>
  <si>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</si>
  <si>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</si>
  <si>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</si>
  <si>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</si>
  <si>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</si>
  <si>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</si>
  <si>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</si>
  <si>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</si>
  <si>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</si>
  <si>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</si>
  <si>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</si>
  <si>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</si>
  <si>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</si>
  <si>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</si>
  <si>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</si>
  <si>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</si>
  <si>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</si>
  <si>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</si>
  <si>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</si>
  <si>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</si>
  <si>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</si>
  <si>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</si>
  <si>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</si>
  <si>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</si>
  <si>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</si>
  <si>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</si>
  <si>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</si>
  <si>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</si>
  <si>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</si>
  <si>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</si>
  <si>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</si>
  <si>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</si>
  <si>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</si>
  <si>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</si>
  <si>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</si>
  <si>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</si>
  <si>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</si>
  <si>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</si>
  <si>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</si>
  <si>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</si>
  <si>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</si>
  <si>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</si>
  <si>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</si>
  <si>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</si>
  <si>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</si>
  <si>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</si>
  <si>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</si>
  <si>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</si>
  <si>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</si>
  <si>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</si>
  <si>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</si>
  <si>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</si>
  <si>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</si>
  <si>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</si>
  <si>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</si>
  <si>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</si>
  <si>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</si>
  <si>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</si>
  <si>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</si>
  <si>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</si>
  <si>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</si>
  <si>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</si>
  <si>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</si>
  <si>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</si>
  <si>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</si>
  <si>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</si>
  <si>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</si>
  <si>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</si>
  <si>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</si>
  <si>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</si>
  <si>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</si>
  <si>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</si>
  <si>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</si>
  <si>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</si>
  <si>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</si>
  <si>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</si>
  <si>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</si>
  <si>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</si>
  <si>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</si>
  <si>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</si>
  <si>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</si>
  <si>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</si>
  <si>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</si>
  <si>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</si>
  <si>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</si>
  <si>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</si>
  <si>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</si>
  <si>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</si>
  <si>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</si>
  <si>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</si>
  <si>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</si>
  <si>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</si>
  <si>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</si>
  <si>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</si>
  <si>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</si>
  <si>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</si>
  <si>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</si>
  <si>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</si>
  <si>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</si>
  <si>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</si>
  <si>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</si>
  <si>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</si>
  <si>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</si>
  <si>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</si>
  <si>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</si>
  <si>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</si>
  <si>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</si>
  <si>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</si>
  <si>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</si>
  <si>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</si>
  <si>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</si>
  <si>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</si>
  <si>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</si>
  <si>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</si>
  <si>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</si>
  <si>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</si>
  <si>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</si>
  <si>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</si>
  <si>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</si>
  <si>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</si>
  <si>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</si>
  <si>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</si>
  <si>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</si>
  <si>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</si>
  <si>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</si>
  <si>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</si>
  <si>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</si>
  <si>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</si>
  <si>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</si>
  <si>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</si>
  <si>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</si>
  <si>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</si>
  <si>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</si>
  <si>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</si>
  <si>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</si>
  <si>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</si>
  <si>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</si>
  <si>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</si>
  <si>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</si>
  <si>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</si>
  <si>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</si>
  <si>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</si>
  <si>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</si>
  <si>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</si>
  <si>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</si>
  <si>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</si>
  <si>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</si>
  <si>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</si>
  <si>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</si>
  <si>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</si>
  <si>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</si>
  <si>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</si>
  <si>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</si>
  <si>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</si>
  <si>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</si>
  <si>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</si>
  <si>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</si>
  <si>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</si>
  <si>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</si>
  <si>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</si>
  <si>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</si>
  <si>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</si>
  <si>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</si>
  <si>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</si>
  <si>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</si>
  <si>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</si>
  <si>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</si>
  <si>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</si>
  <si>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</si>
  <si>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</si>
  <si>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</si>
  <si>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</si>
  <si>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</si>
  <si>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</si>
  <si>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</si>
  <si>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</si>
  <si>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</si>
  <si>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</si>
  <si>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</si>
  <si>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</si>
  <si>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</si>
  <si>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</si>
  <si>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</si>
  <si>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</si>
  <si>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</si>
  <si>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</si>
  <si>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</si>
  <si>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</si>
  <si>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</si>
  <si>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</si>
  <si>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</si>
  <si>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</si>
  <si>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</si>
  <si>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</si>
  <si>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</si>
  <si>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</si>
  <si>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</si>
  <si>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</si>
  <si>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</si>
  <si>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</si>
  <si>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</si>
  <si>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</si>
  <si>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</si>
  <si>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</si>
  <si>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</si>
  <si>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</si>
  <si>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</si>
  <si>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</si>
  <si>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</si>
  <si>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</si>
  <si>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</si>
  <si>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</si>
  <si>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</si>
  <si>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</si>
  <si>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</si>
  <si>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</si>
  <si>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</si>
  <si>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</si>
  <si>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</si>
  <si>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</si>
  <si>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</si>
  <si>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</si>
  <si>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</si>
  <si>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</si>
  <si>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</si>
  <si>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</si>
  <si>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</si>
  <si>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</si>
  <si>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</si>
  <si>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</si>
  <si>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</si>
  <si>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</si>
  <si>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</si>
  <si>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</si>
  <si>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</si>
  <si>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</si>
  <si>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</si>
  <si>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</si>
  <si>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</si>
  <si>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</si>
  <si>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</si>
  <si>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</si>
  <si>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</si>
  <si>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</si>
  <si>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</si>
  <si>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</si>
  <si>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</si>
  <si>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</si>
  <si>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</si>
  <si>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</si>
  <si>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</si>
  <si>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</si>
  <si>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</si>
  <si>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</si>
  <si>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</si>
  <si>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</si>
  <si>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</si>
  <si>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</si>
  <si>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</si>
  <si>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</si>
  <si>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</si>
  <si>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</si>
  <si>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</si>
  <si>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</si>
  <si>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</si>
  <si>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</si>
  <si>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</si>
  <si>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</si>
  <si>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</si>
  <si>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</si>
  <si>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</si>
  <si>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</si>
  <si>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</si>
  <si>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</si>
  <si>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</si>
  <si>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</si>
  <si>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</si>
  <si>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</si>
  <si>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</si>
  <si>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</si>
  <si>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</si>
  <si>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</si>
  <si>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</si>
  <si>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</si>
  <si>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</si>
  <si>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</si>
  <si>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</si>
  <si>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</si>
  <si>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</si>
  <si>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</si>
  <si>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</si>
  <si>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</si>
  <si>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</si>
  <si>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</si>
  <si>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</si>
  <si>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</si>
  <si>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</si>
  <si>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</si>
  <si>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</si>
  <si>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</si>
  <si>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</si>
  <si>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</si>
  <si>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</si>
  <si>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</si>
  <si>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</si>
  <si>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</si>
  <si>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</si>
  <si>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</si>
  <si>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</si>
  <si>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</si>
  <si>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</si>
  <si>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</si>
  <si>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</si>
  <si>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</si>
  <si>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</si>
  <si>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</si>
  <si>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</si>
  <si>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</si>
  <si>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</si>
  <si>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</si>
  <si>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</si>
  <si>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</si>
  <si>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</si>
  <si>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</si>
  <si>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</si>
  <si>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</si>
  <si>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</si>
  <si>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</si>
  <si>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</si>
  <si>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</si>
  <si>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</si>
  <si>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</si>
  <si>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</si>
  <si>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</si>
  <si>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</si>
  <si>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</si>
  <si>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</si>
  <si>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</si>
  <si>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</si>
  <si>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</si>
  <si>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</si>
  <si>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</si>
  <si>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</si>
  <si>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</si>
  <si>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</si>
  <si>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</si>
  <si>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</si>
  <si>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</si>
  <si>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</si>
  <si>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</si>
  <si>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</si>
  <si>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</si>
  <si>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</si>
  <si>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</si>
  <si>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</si>
  <si>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</si>
  <si>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</si>
  <si>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</si>
  <si>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</si>
  <si>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</si>
  <si>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</si>
  <si>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</si>
  <si>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</si>
  <si>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</si>
  <si>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</si>
  <si>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</si>
  <si>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</si>
  <si>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</si>
  <si>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</si>
  <si>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</si>
  <si>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</si>
  <si>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</si>
  <si>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</si>
  <si>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</si>
  <si>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</si>
  <si>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</si>
  <si>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</si>
  <si>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</si>
  <si>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</si>
  <si>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</si>
  <si>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</si>
  <si>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</si>
  <si>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</si>
  <si>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</si>
  <si>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</si>
  <si>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</si>
  <si>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</si>
  <si>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</si>
  <si>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</si>
  <si>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</si>
  <si>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</si>
  <si>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</si>
  <si>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</si>
  <si>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</si>
  <si>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</si>
  <si>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</si>
  <si>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</si>
  <si>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</si>
  <si>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</si>
  <si>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</si>
  <si>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</si>
  <si>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</si>
  <si>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</si>
  <si>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</si>
  <si>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</si>
  <si>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</si>
  <si>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</si>
  <si>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</si>
  <si>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</si>
  <si>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</si>
  <si>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</si>
  <si>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</si>
  <si>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</si>
  <si>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</si>
  <si>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</si>
  <si>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</si>
  <si>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</si>
  <si>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</si>
  <si>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</si>
  <si>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</si>
  <si>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</si>
  <si>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</si>
  <si>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</si>
  <si>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</si>
  <si>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</si>
  <si>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</si>
  <si>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</si>
  <si>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</si>
  <si>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</si>
  <si>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</si>
  <si>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</si>
  <si>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</si>
  <si>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</si>
  <si>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</si>
  <si>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</si>
  <si>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</si>
  <si>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</si>
  <si>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</si>
  <si>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</si>
  <si>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</si>
  <si>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</si>
  <si>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</si>
  <si>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</si>
  <si>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</si>
  <si>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</si>
  <si>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</si>
  <si>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</si>
  <si>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</si>
  <si>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</si>
  <si>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</si>
  <si>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</si>
  <si>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</si>
  <si>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</si>
  <si>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</si>
  <si>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</si>
  <si>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</si>
  <si>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</si>
  <si>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</si>
  <si>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</si>
  <si>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</si>
  <si>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</si>
  <si>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</si>
  <si>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</si>
  <si>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</si>
  <si>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</si>
  <si>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</si>
  <si>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</si>
  <si>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</si>
  <si>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</si>
  <si>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</si>
  <si>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</si>
  <si>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</si>
  <si>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</si>
  <si>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</si>
  <si>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</si>
  <si>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</si>
  <si>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</si>
  <si>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</si>
  <si>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</si>
  <si>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</si>
  <si>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</si>
  <si>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</si>
  <si>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</si>
  <si>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</si>
  <si>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</si>
  <si>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</si>
  <si>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</si>
  <si>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</si>
  <si>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</si>
  <si>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</si>
  <si>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</si>
  <si>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</si>
  <si>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</si>
  <si>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</si>
  <si>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</si>
  <si>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</si>
  <si>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</si>
  <si>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</si>
  <si>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</si>
  <si>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</si>
  <si>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</si>
  <si>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</si>
  <si>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</si>
  <si>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</si>
  <si>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</si>
  <si>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</si>
  <si>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</si>
  <si>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</si>
  <si>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</si>
  <si>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</si>
  <si>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</si>
  <si>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</si>
  <si>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</si>
  <si>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</si>
  <si>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</si>
  <si>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</si>
  <si>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</si>
  <si>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</si>
  <si>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</si>
  <si>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</si>
  <si>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</si>
  <si>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</si>
  <si>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</si>
  <si>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</si>
  <si>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</si>
  <si>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</si>
  <si>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</si>
  <si>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</si>
  <si>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</si>
  <si>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</si>
  <si>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</si>
  <si>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</si>
  <si>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</si>
  <si>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</si>
  <si>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</si>
  <si>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</si>
  <si>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</si>
  <si>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</si>
  <si>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</si>
  <si>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</si>
  <si>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</si>
  <si>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</si>
  <si>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</si>
  <si>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</si>
  <si>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</si>
  <si>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</si>
  <si>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</si>
  <si>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</si>
  <si>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</si>
  <si>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</si>
  <si>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</si>
  <si>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</si>
  <si>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</si>
  <si>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</si>
  <si>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</si>
  <si>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</si>
  <si>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</si>
  <si>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</si>
  <si>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</si>
  <si>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</si>
  <si>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</si>
  <si>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</si>
  <si>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</si>
  <si>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</si>
  <si>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</si>
  <si>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</si>
  <si>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</si>
  <si>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</si>
  <si>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</si>
  <si>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</si>
  <si>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</si>
  <si>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</si>
  <si>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</si>
  <si>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</si>
  <si>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</si>
  <si>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</si>
  <si>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</si>
  <si>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</si>
  <si>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</si>
  <si>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</si>
  <si>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</si>
  <si>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</si>
  <si>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</si>
  <si>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</si>
  <si>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</si>
  <si>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</si>
  <si>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</si>
  <si>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</si>
  <si>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</si>
  <si>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</si>
  <si>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</si>
  <si>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</si>
  <si>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</si>
  <si>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</si>
  <si>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</si>
  <si>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</si>
  <si>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</si>
  <si>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</si>
  <si>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</si>
  <si>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</si>
  <si>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</si>
  <si>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</si>
  <si>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</si>
  <si>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</si>
  <si>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</si>
  <si>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</si>
  <si>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</si>
  <si>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</si>
  <si>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</si>
  <si>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</si>
  <si>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</si>
  <si>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</si>
  <si>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</si>
  <si>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</si>
  <si>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</si>
  <si>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</si>
  <si>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</si>
  <si>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</si>
  <si>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</si>
  <si>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</si>
  <si>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</si>
  <si>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</si>
  <si>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</si>
  <si>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</si>
  <si>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</si>
  <si>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</si>
  <si>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</si>
  <si>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</si>
  <si>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</si>
  <si>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</si>
  <si>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</si>
  <si>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</si>
  <si>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</si>
  <si>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</si>
  <si>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</si>
  <si>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</si>
  <si>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</si>
  <si>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</si>
  <si>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</si>
  <si>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</si>
  <si>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</si>
  <si>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</si>
  <si>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</si>
  <si>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</si>
  <si>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</si>
  <si>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</si>
  <si>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</si>
  <si>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</si>
  <si>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</si>
  <si>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</si>
  <si>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</si>
  <si>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</si>
  <si>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</si>
  <si>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</si>
  <si>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</si>
  <si>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</si>
  <si>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</si>
  <si>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</si>
  <si>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</si>
  <si>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</si>
  <si>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</si>
  <si>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</si>
  <si>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</si>
  <si>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</si>
  <si>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</si>
  <si>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</si>
  <si>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</si>
  <si>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</si>
  <si>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</si>
  <si>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</si>
  <si>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</si>
  <si>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</si>
  <si>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</si>
  <si>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</si>
  <si>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</si>
  <si>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</si>
  <si>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</si>
  <si>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</si>
  <si>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</si>
  <si>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</si>
  <si>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</si>
  <si>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</si>
  <si>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</si>
  <si>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</si>
  <si>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</si>
  <si>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</si>
  <si>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</si>
  <si>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</si>
  <si>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</si>
  <si>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</si>
  <si>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</si>
  <si>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</si>
  <si>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</si>
  <si>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</si>
  <si>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</si>
  <si>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</si>
  <si>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</si>
  <si>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</si>
  <si>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</si>
  <si>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</si>
  <si>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</si>
  <si>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</si>
  <si>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</si>
  <si>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</si>
  <si>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</si>
  <si>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</si>
  <si>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</si>
  <si>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</si>
  <si>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</si>
  <si>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</si>
  <si>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</si>
  <si>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</si>
  <si>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</si>
  <si>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</si>
  <si>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</si>
  <si>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</si>
  <si>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</si>
  <si>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</si>
  <si>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</si>
  <si>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</si>
  <si>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</si>
  <si>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</si>
  <si>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</si>
  <si>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</si>
  <si>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</si>
  <si>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</si>
  <si>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</si>
  <si>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</si>
  <si>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</si>
  <si>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</si>
  <si>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</si>
  <si>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</si>
  <si>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</si>
  <si>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</si>
  <si>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</si>
  <si>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</si>
  <si>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</si>
  <si>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</si>
  <si>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</si>
  <si>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</si>
  <si>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</si>
  <si>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</si>
  <si>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</si>
  <si>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</si>
  <si>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</si>
  <si>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</si>
  <si>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</si>
  <si>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</si>
  <si>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</si>
  <si>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</si>
  <si>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</si>
  <si>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</si>
  <si>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</si>
  <si>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</si>
  <si>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</si>
  <si>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</si>
  <si>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</si>
  <si>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</si>
  <si>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</si>
  <si>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</si>
  <si>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</si>
  <si>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</si>
  <si>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</si>
  <si>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</si>
  <si>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</si>
  <si>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</si>
  <si>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</si>
  <si>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</si>
  <si>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</si>
  <si>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</si>
  <si>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</si>
  <si>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</si>
  <si>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</si>
  <si>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</si>
  <si>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</si>
  <si>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</si>
  <si>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</si>
  <si>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</si>
  <si>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</si>
  <si>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</si>
  <si>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</si>
  <si>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</si>
  <si>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</si>
  <si>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</si>
  <si>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</si>
  <si>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</si>
  <si>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</si>
  <si>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</si>
  <si>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</si>
  <si>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</si>
  <si>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</si>
  <si>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</si>
  <si>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</si>
  <si>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</si>
  <si>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</si>
  <si>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</si>
  <si>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</si>
  <si>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</si>
  <si>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</si>
  <si>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</si>
  <si>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</si>
  <si>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</si>
  <si>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</si>
  <si>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</si>
  <si>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</si>
  <si>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</si>
  <si>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</si>
  <si>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</si>
  <si>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</si>
  <si>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</si>
  <si>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</si>
  <si>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</si>
  <si>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</si>
  <si>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</si>
  <si>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</si>
  <si>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</si>
  <si>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</si>
  <si>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</si>
  <si>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</si>
  <si>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</si>
  <si>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</si>
  <si>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</si>
  <si>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</si>
  <si>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</si>
  <si>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</si>
  <si>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</si>
  <si>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</si>
  <si>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</si>
  <si>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</si>
  <si>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</si>
  <si>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</si>
  <si>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</si>
  <si>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</si>
  <si>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</si>
  <si>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</si>
  <si>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</si>
  <si>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</si>
  <si>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</si>
  <si>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</si>
  <si>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</si>
  <si>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</si>
  <si>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</si>
  <si>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</si>
  <si>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</si>
  <si>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</si>
  <si>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</si>
  <si>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</si>
  <si>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</si>
  <si>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</si>
  <si>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</si>
  <si>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</si>
  <si>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</si>
  <si>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</si>
  <si>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</si>
  <si>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</si>
  <si>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</si>
  <si>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</si>
  <si>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</si>
  <si>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</si>
  <si>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</si>
  <si>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</si>
  <si>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</si>
  <si>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</si>
  <si>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</si>
  <si>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</si>
  <si>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</si>
  <si>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</si>
  <si>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</si>
  <si>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</si>
  <si>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</si>
  <si>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</si>
  <si>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</si>
  <si>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</si>
  <si>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</si>
  <si>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</si>
  <si>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</si>
  <si>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</si>
  <si>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</si>
  <si>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</si>
  <si>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</si>
  <si>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</si>
  <si>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</si>
  <si>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</si>
  <si>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</si>
  <si>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</si>
  <si>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</si>
  <si>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</si>
  <si>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</si>
  <si>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</si>
  <si>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</si>
  <si>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</si>
  <si>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</si>
  <si>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</si>
  <si>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</si>
  <si>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</si>
  <si>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</si>
  <si>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</si>
  <si>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</si>
  <si>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</si>
  <si>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</si>
  <si>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</si>
  <si>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</si>
  <si>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</si>
  <si>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</si>
  <si>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</si>
  <si>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</si>
  <si>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</si>
  <si>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</si>
  <si>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</si>
  <si>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</si>
  <si>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</si>
  <si>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</si>
  <si>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</si>
  <si>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</si>
  <si>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</si>
  <si>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</si>
  <si>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</si>
  <si>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</si>
  <si>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</si>
  <si>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</si>
  <si>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</si>
  <si>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</si>
  <si>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</si>
  <si>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</si>
  <si>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</si>
  <si>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</si>
  <si>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</si>
  <si>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</si>
  <si>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</si>
  <si>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</si>
  <si>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</si>
  <si>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</si>
  <si>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</si>
  <si>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</si>
  <si>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</si>
  <si>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</si>
  <si>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</si>
  <si>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</si>
  <si>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</si>
  <si>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</si>
  <si>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</si>
  <si>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</si>
  <si>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</si>
  <si>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</si>
  <si>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</si>
  <si>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</si>
  <si>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</si>
  <si>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</si>
  <si>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</si>
  <si>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</si>
  <si>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</si>
  <si>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</si>
  <si>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</si>
  <si>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</si>
  <si>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</si>
  <si>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</si>
  <si>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</si>
  <si>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</si>
  <si>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</si>
  <si>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</si>
  <si>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</si>
  <si>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</si>
  <si>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</si>
  <si>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</si>
  <si>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</si>
  <si>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</si>
  <si>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</si>
  <si>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</si>
  <si>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</si>
  <si>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</si>
  <si>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</si>
  <si>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</si>
  <si>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</si>
  <si>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</si>
  <si>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</si>
  <si>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</si>
  <si>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</si>
  <si>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</si>
  <si>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</si>
  <si>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</si>
  <si>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</si>
  <si>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</si>
  <si>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</si>
  <si>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</si>
  <si>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</si>
  <si>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</si>
  <si>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</si>
  <si>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</si>
  <si>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</si>
  <si>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</si>
  <si>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</si>
  <si>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</si>
  <si>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</si>
  <si>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</si>
  <si>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</si>
  <si>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</si>
  <si>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</si>
  <si>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</si>
  <si>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</si>
  <si>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</si>
  <si>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</si>
  <si>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</si>
  <si>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</si>
  <si>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</si>
  <si>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</si>
  <si>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</si>
  <si>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</si>
  <si>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</si>
  <si>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</si>
  <si>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</si>
  <si>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</si>
  <si>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</si>
  <si>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</si>
  <si>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</si>
  <si>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</si>
  <si>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</si>
  <si>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</si>
  <si>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</si>
  <si>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</si>
  <si>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</si>
  <si>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</si>
  <si>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</si>
  <si>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</si>
  <si>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</si>
  <si>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</si>
  <si>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</si>
  <si>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</si>
  <si>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</si>
  <si>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</si>
  <si>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</si>
  <si>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</si>
  <si>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</si>
  <si>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</si>
  <si>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</si>
  <si>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</si>
  <si>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</si>
  <si>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</si>
  <si>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</si>
  <si>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</si>
  <si>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</si>
  <si>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</si>
  <si>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</si>
  <si>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</si>
  <si>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</si>
  <si>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</si>
  <si>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</si>
  <si>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</si>
  <si>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</si>
  <si>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</si>
  <si>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</si>
  <si>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</si>
  <si>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</si>
  <si>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</si>
  <si>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</si>
  <si>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</si>
  <si>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</si>
  <si>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</si>
  <si>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</si>
  <si>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</si>
  <si>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</si>
  <si>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</si>
  <si>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</si>
  <si>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</si>
  <si>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</si>
  <si>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</si>
  <si>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</si>
  <si>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</si>
  <si>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</si>
  <si>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</si>
  <si>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</si>
  <si>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</si>
  <si>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</si>
  <si>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</si>
  <si>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</si>
  <si>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</si>
  <si>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</si>
  <si>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</si>
  <si>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</si>
  <si>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</si>
  <si>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</si>
  <si>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</si>
  <si>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</si>
  <si>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</si>
  <si>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</si>
  <si>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</si>
  <si>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</si>
  <si>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</si>
  <si>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</si>
  <si>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</si>
  <si>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</si>
  <si>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</si>
  <si>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</si>
  <si>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</si>
  <si>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</si>
  <si>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</si>
  <si>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</si>
  <si>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</si>
  <si>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</si>
  <si>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</si>
  <si>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</si>
  <si>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</si>
  <si>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</si>
  <si>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</si>
  <si>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</si>
  <si>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</si>
  <si>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</si>
  <si>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</si>
  <si>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</si>
  <si>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</si>
  <si>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</si>
  <si>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</si>
  <si>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</si>
  <si>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</si>
  <si>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</si>
  <si>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</si>
  <si>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</si>
  <si>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</si>
  <si>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</si>
  <si>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</si>
  <si>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</si>
  <si>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</si>
  <si>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</si>
  <si>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</si>
  <si>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</si>
  <si>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</si>
  <si>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</si>
  <si>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</si>
  <si>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</si>
  <si>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</si>
  <si>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</si>
  <si>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</si>
  <si>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</si>
  <si>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</si>
  <si>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</si>
  <si>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</si>
  <si>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</si>
  <si>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</si>
  <si>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</si>
  <si>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</si>
  <si>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</si>
  <si>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</si>
  <si>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</si>
  <si>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</si>
  <si>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</si>
  <si>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</si>
  <si>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</si>
  <si>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</si>
  <si>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</si>
  <si>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</si>
  <si>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</si>
  <si>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</si>
  <si>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</si>
  <si>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</si>
  <si>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</si>
  <si>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</si>
  <si>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</si>
  <si>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</si>
  <si>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</si>
  <si>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</si>
  <si>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</si>
  <si>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</si>
  <si>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</si>
  <si>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</si>
  <si>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</si>
  <si>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</si>
  <si>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</si>
  <si>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</si>
  <si>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</si>
  <si>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</si>
  <si>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</si>
  <si>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</si>
  <si>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</si>
  <si>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</si>
  <si>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</si>
  <si>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</si>
  <si>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</si>
  <si>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</si>
  <si>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</si>
  <si>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</si>
  <si>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</si>
  <si>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</si>
  <si>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</si>
  <si>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</si>
  <si>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</si>
  <si>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</si>
  <si>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</si>
  <si>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</si>
  <si>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</si>
  <si>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</si>
  <si>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</si>
  <si>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</si>
  <si>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</si>
  <si>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</si>
  <si>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</si>
  <si>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</si>
  <si>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</si>
  <si>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</si>
  <si>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</si>
  <si>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</si>
  <si>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</si>
  <si>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</si>
  <si>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</si>
  <si>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</si>
  <si>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</si>
  <si>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</si>
  <si>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</si>
  <si>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</si>
  <si>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</si>
  <si>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</si>
  <si>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</si>
  <si>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</si>
  <si>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</si>
  <si>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</si>
  <si>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</si>
  <si>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</si>
  <si>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</si>
  <si>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</si>
  <si>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</si>
  <si>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</si>
  <si>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</si>
  <si>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</si>
  <si>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</si>
  <si>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</si>
  <si>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</si>
  <si>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</si>
  <si>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</si>
  <si>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</si>
  <si>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</si>
  <si>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</si>
  <si>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</si>
  <si>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</si>
  <si>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</si>
  <si>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</si>
  <si>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</si>
  <si>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</si>
  <si>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</si>
  <si>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</si>
  <si>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</si>
  <si>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</si>
  <si>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</si>
  <si>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</si>
  <si>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</si>
  <si>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</si>
  <si>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</si>
  <si>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</si>
  <si>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</si>
  <si>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</si>
  <si>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</si>
  <si>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</si>
  <si>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</si>
  <si>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</si>
  <si>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</si>
  <si>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</si>
  <si>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</si>
  <si>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</si>
  <si>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</si>
  <si>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</si>
  <si>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</si>
  <si>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</si>
  <si>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</si>
  <si>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</si>
  <si>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</si>
  <si>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</si>
  <si>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</si>
  <si>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</si>
  <si>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</si>
  <si>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</si>
  <si>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</si>
  <si>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</si>
  <si>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</si>
  <si>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</si>
  <si>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</si>
  <si>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</si>
  <si>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</si>
  <si>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</si>
  <si>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</si>
  <si>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</si>
  <si>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</si>
  <si>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</si>
  <si>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</si>
  <si>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</si>
  <si>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</si>
  <si>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</si>
  <si>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</si>
  <si>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</si>
  <si>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</si>
  <si>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</si>
  <si>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</si>
  <si>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</si>
  <si>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</si>
  <si>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</si>
  <si>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</si>
  <si>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</si>
  <si>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</si>
  <si>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</si>
  <si>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</si>
  <si>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</si>
  <si>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</si>
  <si>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</si>
  <si>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</si>
  <si>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</si>
  <si>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</si>
  <si>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</si>
  <si>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</si>
  <si>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</si>
  <si>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</si>
  <si>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</si>
  <si>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</si>
  <si>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</si>
  <si>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</si>
  <si>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</si>
  <si>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</si>
  <si>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</si>
  <si>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</si>
  <si>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</si>
  <si>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</si>
  <si>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</si>
  <si>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</si>
  <si>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</si>
  <si>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</si>
  <si>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</si>
  <si>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</si>
  <si>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</si>
  <si>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</si>
  <si>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</si>
  <si>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</si>
  <si>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</si>
  <si>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</si>
  <si>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</si>
  <si>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</si>
  <si>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</si>
  <si>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</si>
  <si>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</si>
  <si>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</si>
  <si>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</si>
  <si>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</si>
  <si>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</si>
  <si>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</si>
  <si>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</si>
  <si>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</si>
  <si>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</si>
  <si>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</si>
  <si>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</si>
  <si>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</si>
  <si>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</si>
  <si>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</si>
  <si>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</si>
  <si>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</si>
  <si>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</si>
  <si>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</si>
  <si>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</si>
  <si>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</si>
  <si>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</si>
  <si>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</si>
  <si>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</si>
  <si>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</si>
  <si>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</si>
  <si>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</si>
  <si>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</si>
  <si>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</si>
  <si>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</si>
  <si>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</si>
  <si>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</si>
  <si>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</si>
  <si>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</si>
  <si>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</si>
  <si>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</si>
  <si>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</si>
  <si>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</si>
  <si>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</si>
  <si>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</si>
  <si>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</si>
  <si>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</si>
  <si>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</si>
  <si>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</si>
  <si>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</si>
  <si>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</si>
  <si>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</si>
  <si>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</si>
  <si>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</si>
  <si>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</si>
  <si>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</si>
  <si>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</si>
  <si>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</si>
  <si>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</si>
  <si>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</si>
  <si>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</si>
  <si>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</si>
  <si>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</si>
  <si>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</si>
  <si>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</si>
  <si>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</si>
  <si>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</si>
  <si>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</si>
  <si>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</si>
  <si>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</si>
  <si>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</si>
  <si>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</si>
  <si>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</si>
  <si>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</si>
  <si>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</si>
  <si>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</si>
  <si>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</si>
  <si>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</si>
  <si>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</si>
  <si>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</si>
  <si>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</si>
  <si>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</si>
  <si>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</si>
  <si>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</si>
  <si>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</si>
  <si>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</si>
  <si>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</si>
  <si>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</si>
  <si>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</si>
  <si>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</si>
  <si>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</si>
  <si>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</si>
  <si>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</si>
  <si>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</si>
  <si>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</si>
  <si>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</si>
  <si>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</si>
  <si>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</si>
  <si>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</si>
  <si>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</si>
  <si>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</si>
  <si>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</si>
  <si>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</si>
  <si>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</si>
  <si>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</si>
  <si>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</si>
  <si>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</si>
  <si>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</si>
  <si>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</si>
  <si>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</si>
  <si>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</si>
  <si>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</si>
  <si>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</si>
  <si>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</si>
  <si>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</si>
  <si>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</si>
  <si>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</si>
  <si>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</si>
  <si>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</si>
  <si>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</si>
  <si>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</si>
  <si>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</si>
  <si>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</si>
  <si>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</si>
  <si>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</si>
  <si>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</si>
  <si>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</si>
  <si>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</si>
  <si>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</si>
  <si>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</si>
  <si>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</si>
  <si>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</si>
  <si>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</si>
  <si>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</si>
  <si>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</si>
  <si>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</si>
  <si>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</si>
  <si>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</si>
  <si>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</si>
  <si>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</si>
  <si>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</si>
  <si>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</si>
  <si>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</si>
  <si>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</si>
  <si>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</si>
  <si>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</si>
  <si>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</si>
  <si>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</si>
  <si>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</si>
  <si>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</si>
  <si>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</si>
  <si>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</si>
  <si>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</si>
  <si>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</si>
  <si>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</si>
  <si>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</si>
  <si>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</si>
  <si>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</si>
  <si>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</si>
  <si>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</si>
  <si>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</si>
  <si>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</si>
  <si>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</si>
  <si>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</si>
  <si>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</si>
  <si>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</si>
  <si>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</si>
  <si>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</si>
  <si>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</si>
  <si>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</si>
  <si>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</si>
  <si>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</si>
  <si>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</si>
  <si>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</si>
  <si>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</si>
  <si>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</si>
  <si>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</si>
  <si>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</si>
  <si>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</si>
  <si>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</si>
  <si>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</si>
  <si>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</si>
  <si>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</si>
  <si>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</si>
  <si>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</si>
  <si>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</si>
  <si>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</si>
  <si>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</si>
  <si>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</si>
  <si>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</si>
  <si>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</si>
  <si>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</si>
  <si>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</si>
  <si>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</si>
  <si>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</si>
  <si>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</si>
  <si>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</si>
  <si>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</si>
  <si>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</si>
  <si>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</si>
  <si>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</si>
  <si>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</si>
  <si>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</si>
  <si>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</si>
  <si>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</si>
  <si>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</si>
  <si>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</si>
  <si>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</si>
  <si>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</si>
  <si>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</si>
  <si>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</si>
  <si>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</si>
  <si>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</si>
  <si>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</si>
  <si>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</si>
  <si>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</si>
  <si>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</si>
  <si>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</si>
  <si>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</si>
  <si>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</si>
  <si>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</si>
  <si>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</si>
  <si>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</si>
  <si>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</si>
  <si>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</si>
  <si>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</si>
  <si>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</si>
  <si>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</si>
  <si>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</si>
  <si>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</si>
  <si>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</si>
  <si>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</si>
  <si>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</si>
  <si>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</si>
  <si>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</si>
  <si>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</si>
  <si>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</si>
  <si>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</si>
  <si>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</si>
  <si>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</si>
  <si>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</si>
  <si>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</si>
  <si>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</si>
  <si>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</si>
  <si>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</si>
  <si>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</si>
  <si>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</si>
  <si>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</si>
  <si>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</si>
  <si>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</si>
  <si>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</si>
  <si>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</si>
  <si>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</si>
  <si>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</si>
  <si>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</si>
  <si>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</si>
  <si>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</si>
  <si>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</si>
  <si>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</si>
  <si>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</si>
  <si>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</si>
  <si>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</si>
  <si>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</si>
  <si>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</si>
  <si>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</si>
  <si>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</si>
  <si>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</si>
  <si>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</si>
  <si>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</si>
  <si>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</si>
  <si>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</si>
  <si>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</si>
  <si>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</si>
  <si>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</si>
  <si>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</si>
  <si>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</si>
  <si>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</si>
  <si>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</si>
  <si>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</si>
  <si>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</si>
  <si>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</si>
  <si>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</si>
  <si>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</si>
  <si>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</si>
  <si>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</si>
  <si>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</si>
  <si>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</si>
  <si>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</si>
  <si>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</si>
  <si>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</si>
  <si>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</si>
  <si>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</si>
  <si>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</si>
  <si>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</si>
  <si>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</si>
  <si>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</si>
  <si>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</si>
  <si>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</si>
  <si>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</si>
  <si>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</si>
  <si>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</si>
  <si>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</si>
  <si>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</si>
  <si>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</si>
  <si>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</si>
  <si>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</si>
  <si>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</si>
  <si>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</si>
  <si>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</si>
  <si>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</si>
  <si>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</si>
  <si>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</si>
  <si>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</si>
  <si>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</si>
  <si>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</si>
  <si>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</si>
  <si>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</si>
  <si>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</si>
  <si>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</si>
  <si>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</si>
  <si>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</si>
  <si>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</si>
  <si>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</si>
  <si>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</si>
  <si>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</si>
  <si>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</si>
  <si>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</si>
  <si>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</si>
  <si>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</si>
  <si>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</si>
  <si>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</si>
  <si>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</si>
  <si>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</si>
  <si>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</si>
  <si>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</si>
  <si>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</si>
  <si>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</si>
  <si>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</si>
  <si>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</si>
  <si>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</si>
  <si>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</si>
  <si>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</si>
  <si>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</si>
  <si>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</si>
  <si>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</si>
  <si>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</si>
  <si>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</si>
  <si>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</si>
  <si>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</si>
  <si>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</si>
  <si>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</si>
  <si>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</si>
  <si>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</si>
  <si>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</si>
  <si>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</si>
  <si>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</si>
  <si>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</si>
  <si>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</si>
  <si>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</si>
  <si>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</si>
  <si>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</si>
  <si>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</si>
  <si>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</si>
  <si>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</si>
  <si>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</si>
  <si>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</si>
  <si>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</si>
  <si>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</si>
  <si>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</si>
  <si>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</si>
  <si>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</si>
  <si>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</si>
  <si>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</si>
  <si>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</si>
  <si>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</si>
  <si>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</si>
  <si>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</si>
  <si>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</si>
  <si>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</si>
  <si>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</si>
  <si>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</si>
  <si>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</si>
  <si>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</si>
  <si>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</si>
  <si>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</si>
  <si>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</si>
  <si>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</si>
  <si>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</si>
  <si>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</si>
  <si>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</si>
  <si>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</si>
  <si>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</si>
  <si>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</si>
  <si>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</si>
  <si>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</si>
  <si>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</si>
  <si>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</si>
  <si>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</si>
  <si>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</si>
  <si>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</si>
  <si>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</si>
  <si>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</si>
  <si>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</si>
  <si>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</si>
  <si>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</si>
  <si>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</si>
  <si>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</si>
  <si>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</si>
  <si>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</si>
  <si>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</si>
  <si>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</si>
  <si>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</si>
  <si>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</si>
  <si>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</si>
  <si>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</si>
  <si>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</si>
  <si>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</si>
  <si>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</si>
  <si>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</si>
  <si>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</si>
  <si>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</si>
  <si>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</si>
  <si>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</si>
  <si>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</si>
  <si>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</si>
  <si>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</si>
  <si>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</si>
  <si>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</si>
  <si>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</si>
  <si>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</si>
  <si>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</si>
  <si>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</si>
  <si>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</si>
  <si>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</si>
  <si>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</si>
  <si>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</si>
  <si>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</si>
  <si>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</si>
  <si>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</si>
  <si>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</si>
  <si>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</si>
  <si>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</si>
  <si>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</si>
  <si>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</si>
  <si>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</si>
  <si>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</si>
  <si>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</si>
  <si>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</si>
  <si>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</si>
  <si>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</si>
  <si>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</si>
  <si>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</si>
  <si>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</si>
  <si>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</si>
  <si>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</si>
  <si>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</si>
  <si>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</si>
  <si>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</si>
  <si>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</si>
  <si>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</si>
  <si>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</si>
  <si>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</si>
  <si>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</si>
  <si>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</si>
  <si>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</si>
  <si>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</si>
  <si>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</si>
  <si>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</si>
  <si>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</si>
  <si>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</si>
  <si>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</si>
  <si>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</si>
  <si>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</si>
  <si>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</si>
  <si>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</si>
  <si>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</si>
  <si>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</si>
  <si>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</si>
  <si>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</si>
  <si>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</si>
  <si>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</si>
  <si>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</si>
  <si>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</si>
  <si>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</si>
  <si>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</si>
  <si>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</si>
  <si>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</si>
  <si>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</si>
  <si>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</si>
  <si>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</si>
  <si>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</si>
  <si>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</si>
  <si>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</si>
  <si>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</si>
  <si>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</si>
  <si>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</si>
  <si>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</si>
  <si>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</si>
  <si>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</si>
  <si>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</si>
  <si>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</si>
  <si>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</si>
  <si>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</si>
  <si>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</si>
  <si>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</si>
  <si>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</si>
  <si>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</si>
  <si>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</si>
  <si>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</si>
  <si>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</si>
  <si>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</si>
  <si>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</si>
  <si>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</si>
  <si>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</si>
  <si>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</si>
  <si>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</si>
  <si>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</si>
  <si>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</si>
  <si>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</si>
  <si>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</si>
  <si>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</si>
  <si>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</si>
  <si>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</si>
  <si>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</si>
  <si>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</si>
  <si>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</si>
  <si>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</si>
  <si>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</si>
  <si>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</si>
  <si>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</si>
  <si>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</si>
  <si>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</si>
  <si>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</si>
  <si>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</si>
  <si>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</si>
  <si>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</si>
  <si>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</si>
  <si>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</si>
  <si>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</si>
  <si>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</si>
  <si>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</si>
  <si>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</si>
  <si>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</si>
  <si>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</si>
  <si>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</si>
  <si>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</si>
  <si>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</si>
  <si>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</si>
  <si>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</si>
  <si>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</si>
  <si>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</si>
  <si>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</si>
  <si>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</si>
  <si>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</si>
  <si>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</si>
  <si>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</si>
  <si>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</si>
  <si>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</si>
  <si>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</si>
  <si>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</si>
  <si>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</si>
  <si>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</si>
  <si>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</si>
  <si>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</si>
  <si>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</si>
  <si>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</si>
  <si>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</si>
  <si>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</si>
  <si>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</si>
  <si>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</si>
  <si>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</si>
  <si>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</si>
  <si>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</si>
  <si>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</si>
  <si>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</si>
  <si>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</si>
  <si>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</si>
  <si>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</si>
  <si>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</si>
  <si>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</si>
  <si>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</si>
  <si>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</si>
  <si>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</si>
  <si>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</si>
  <si>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</si>
  <si>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</si>
  <si>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</si>
  <si>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</si>
  <si>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</si>
  <si>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</si>
  <si>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</si>
  <si>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</si>
  <si>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</si>
  <si>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</si>
  <si>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</si>
  <si>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</si>
  <si>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</si>
  <si>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</si>
  <si>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</si>
  <si>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</si>
  <si>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</si>
  <si>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</si>
  <si>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</si>
  <si>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</si>
  <si>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</si>
  <si>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</si>
  <si>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</si>
  <si>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</si>
  <si>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</si>
  <si>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</si>
  <si>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</si>
  <si>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</si>
  <si>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</si>
  <si>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</si>
  <si>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</si>
  <si>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</si>
  <si>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</si>
  <si>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</si>
  <si>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</si>
  <si>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</si>
  <si>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</si>
  <si>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</si>
  <si>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</si>
  <si>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</si>
  <si>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</si>
  <si>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</si>
  <si>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</si>
  <si>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</si>
  <si>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</si>
  <si>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</si>
  <si>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</si>
  <si>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</si>
  <si>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</si>
  <si>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</si>
  <si>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</si>
  <si>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</si>
  <si>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</si>
  <si>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</si>
  <si>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</si>
  <si>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</si>
  <si>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</si>
  <si>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</si>
  <si>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</si>
  <si>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</si>
  <si>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</si>
  <si>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</si>
  <si>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</si>
  <si>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</si>
  <si>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</si>
  <si>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</si>
  <si>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</si>
  <si>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</si>
  <si>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</si>
  <si>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</si>
  <si>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</si>
  <si>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</si>
  <si>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</si>
  <si>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</si>
  <si>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</si>
  <si>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</si>
  <si>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</si>
  <si>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</si>
  <si>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</si>
  <si>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</si>
  <si>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</si>
  <si>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</si>
  <si>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</si>
  <si>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</si>
  <si>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</si>
  <si>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</si>
  <si>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</si>
  <si>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</si>
  <si>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</si>
  <si>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</si>
  <si>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</si>
  <si>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</si>
  <si>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</si>
  <si>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</si>
  <si>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</si>
  <si>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</si>
  <si>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</si>
  <si>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</si>
  <si>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</si>
  <si>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</si>
  <si>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</si>
  <si>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</si>
  <si>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</si>
  <si>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</si>
  <si>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</si>
  <si>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</si>
  <si>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</si>
  <si>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</si>
  <si>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</si>
  <si>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</si>
  <si>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</si>
  <si>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</si>
  <si>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</si>
  <si>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</si>
  <si>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</si>
  <si>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</si>
  <si>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</si>
  <si>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</si>
  <si>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</si>
  <si>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</si>
  <si>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</si>
  <si>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</si>
  <si>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</si>
  <si>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</si>
  <si>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</si>
  <si>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</si>
  <si>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</si>
  <si>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</si>
  <si>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</si>
  <si>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</si>
  <si>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</si>
  <si>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</si>
  <si>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</si>
  <si>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</si>
  <si>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</si>
  <si>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</si>
  <si>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</si>
  <si>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</si>
  <si>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</si>
  <si>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</si>
  <si>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</si>
  <si>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</si>
  <si>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</si>
  <si>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</si>
  <si>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</si>
  <si>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</si>
  <si>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</si>
  <si>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</si>
  <si>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</si>
  <si>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</si>
  <si>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</si>
  <si>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</si>
  <si>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</si>
  <si>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</si>
  <si>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</si>
  <si>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</si>
  <si>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</si>
  <si>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</si>
  <si>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</si>
  <si>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</si>
  <si>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</si>
  <si>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</si>
  <si>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</si>
  <si>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</si>
  <si>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</si>
  <si>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</si>
  <si>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</si>
  <si>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</si>
  <si>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</si>
  <si>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</si>
  <si>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</si>
  <si>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</si>
  <si>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</si>
  <si>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</si>
  <si>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</si>
  <si>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</si>
  <si>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</si>
  <si>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</si>
  <si>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</si>
  <si>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</si>
  <si>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</si>
  <si>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</si>
  <si>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</si>
  <si>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</si>
  <si>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</si>
  <si>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</si>
  <si>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</si>
  <si>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</si>
  <si>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</si>
  <si>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</si>
  <si>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</si>
  <si>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</si>
  <si>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</si>
  <si>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</si>
  <si>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</si>
  <si>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</si>
  <si>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</si>
  <si>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</si>
  <si>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</si>
  <si>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</si>
  <si>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</si>
  <si>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</si>
  <si>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</si>
  <si>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</si>
  <si>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</si>
  <si>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</si>
  <si>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</si>
  <si>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</si>
  <si>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</si>
  <si>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</si>
  <si>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</si>
  <si>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</si>
  <si>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</si>
  <si>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</si>
  <si>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</si>
  <si>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</si>
  <si>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</si>
  <si>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</si>
  <si>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</si>
  <si>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</si>
  <si>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</si>
  <si>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</si>
  <si>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</si>
  <si>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</si>
  <si>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</si>
  <si>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</si>
  <si>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</si>
  <si>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</si>
  <si>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</si>
  <si>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</si>
  <si>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</si>
  <si>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</si>
  <si>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</si>
  <si>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</si>
  <si>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</si>
  <si>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</si>
  <si>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</si>
  <si>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</si>
  <si>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</si>
  <si>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</si>
  <si>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</si>
  <si>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</si>
  <si>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</si>
  <si>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</si>
  <si>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</si>
  <si>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</si>
  <si>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</si>
  <si>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</si>
  <si>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</si>
  <si>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</si>
  <si>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</si>
  <si>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</si>
  <si>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</si>
  <si>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</si>
  <si>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</si>
  <si>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</si>
  <si>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</si>
  <si>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</si>
  <si>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</si>
  <si>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</si>
  <si>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</si>
  <si>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</si>
  <si>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</si>
  <si>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</si>
  <si>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</si>
  <si>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</si>
  <si>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</si>
  <si>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</si>
  <si>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</si>
  <si>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</si>
  <si>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</si>
  <si>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</si>
  <si>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</si>
  <si>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</si>
  <si>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</si>
  <si>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</si>
  <si>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</si>
  <si>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</si>
  <si>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</si>
  <si>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</si>
  <si>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</si>
  <si>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</si>
  <si>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</si>
  <si>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</si>
  <si>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</si>
  <si>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</si>
  <si>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</si>
  <si>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</si>
  <si>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</si>
  <si>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</si>
  <si>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</si>
  <si>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</si>
  <si>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</si>
  <si>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</si>
  <si>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</si>
  <si>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</si>
  <si>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</si>
  <si>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</si>
  <si>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</si>
  <si>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</si>
  <si>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</si>
  <si>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</si>
  <si>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</si>
  <si>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</si>
  <si>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</si>
  <si>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</si>
  <si>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</si>
  <si>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</si>
  <si>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</si>
  <si>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</si>
  <si>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</si>
  <si>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</si>
  <si>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</si>
  <si>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</si>
  <si>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</si>
  <si>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</si>
  <si>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</si>
  <si>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</si>
  <si>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</si>
  <si>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</si>
  <si>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</si>
  <si>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</si>
  <si>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</si>
  <si>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</si>
  <si>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</si>
  <si>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</si>
  <si>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</si>
  <si>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</si>
  <si>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</si>
  <si>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</si>
  <si>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</si>
  <si>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</si>
  <si>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</si>
  <si>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</si>
  <si>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</si>
  <si>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</si>
  <si>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</si>
  <si>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</si>
  <si>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</si>
  <si>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</si>
  <si>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</si>
  <si>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</si>
  <si>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</si>
  <si>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</si>
  <si>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</si>
  <si>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</si>
  <si>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</si>
  <si>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</si>
  <si>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</si>
  <si>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</si>
  <si>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</si>
  <si>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</si>
  <si>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</si>
  <si>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</si>
  <si>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</si>
  <si>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</si>
  <si>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</si>
  <si>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</si>
  <si>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</si>
  <si>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</si>
  <si>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</si>
  <si>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</si>
  <si>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</si>
  <si>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</si>
  <si>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</si>
  <si>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</si>
  <si>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</si>
  <si>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</si>
  <si>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</si>
  <si>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</si>
  <si>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</si>
  <si>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</si>
  <si>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</si>
  <si>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</si>
  <si>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</si>
  <si>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</si>
  <si>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</si>
  <si>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</si>
  <si>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</si>
  <si>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</si>
  <si>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</si>
  <si>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</si>
  <si>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</si>
  <si>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</si>
  <si>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</si>
  <si>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</si>
  <si>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</si>
  <si>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</si>
  <si>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</si>
  <si>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</si>
  <si>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</si>
  <si>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</si>
  <si>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</si>
  <si>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</si>
  <si>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</si>
  <si>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</si>
  <si>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</si>
  <si>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</si>
  <si>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</si>
  <si>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</si>
  <si>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</si>
  <si>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</si>
  <si>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</si>
  <si>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</si>
  <si>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</si>
  <si>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</si>
  <si>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</si>
  <si>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</si>
  <si>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</si>
  <si>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</si>
  <si>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</si>
  <si>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</si>
  <si>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</si>
  <si>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</si>
  <si>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</si>
  <si>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</si>
  <si>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</si>
  <si>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</si>
  <si>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</si>
  <si>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</si>
  <si>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</si>
  <si>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</si>
  <si>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</si>
  <si>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</si>
  <si>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</si>
  <si>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</si>
  <si>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</si>
  <si>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</si>
  <si>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</si>
  <si>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</si>
  <si>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</si>
  <si>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</si>
  <si>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</si>
  <si>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</si>
  <si>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</si>
  <si>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</si>
  <si>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</si>
  <si>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</si>
  <si>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</si>
  <si>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</si>
  <si>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</si>
  <si>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</si>
  <si>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</si>
  <si>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</si>
  <si>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</si>
  <si>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</si>
  <si>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</si>
  <si>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</si>
  <si>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</si>
  <si>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</si>
  <si>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</si>
  <si>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</si>
  <si>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</si>
  <si>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</si>
  <si>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</si>
  <si>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</si>
  <si>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</si>
  <si>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</si>
  <si>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</si>
  <si>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</si>
  <si>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</si>
  <si>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</si>
  <si>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</si>
  <si>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</si>
  <si>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</si>
  <si>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</si>
  <si>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</si>
  <si>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</si>
  <si>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</si>
  <si>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</si>
  <si>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</si>
  <si>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</si>
  <si>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</si>
  <si>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</si>
  <si>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</si>
  <si>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</si>
  <si>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</si>
  <si>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</si>
  <si>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</si>
  <si>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</si>
  <si>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</si>
  <si>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</si>
  <si>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</si>
  <si>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</si>
  <si>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</si>
  <si>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</si>
  <si>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</si>
  <si>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</si>
  <si>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</si>
  <si>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</si>
  <si>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</si>
  <si>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</si>
  <si>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</si>
  <si>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</si>
  <si>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</si>
  <si>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</si>
  <si>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</si>
  <si>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</si>
  <si>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</si>
  <si>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</si>
  <si>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</si>
  <si>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</si>
  <si>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</si>
  <si>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</si>
  <si>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</si>
  <si>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</si>
  <si>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</si>
  <si>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</si>
  <si>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</si>
  <si>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</si>
  <si>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</si>
  <si>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</si>
  <si>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</si>
  <si>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</si>
  <si>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</si>
  <si>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</si>
  <si>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</si>
  <si>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</si>
  <si>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</si>
  <si>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</si>
  <si>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</si>
  <si>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</si>
  <si>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</si>
  <si>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</si>
  <si>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</si>
  <si>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</si>
  <si>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</si>
  <si>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</si>
  <si>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</si>
  <si>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</si>
  <si>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</si>
  <si>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</si>
  <si>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</si>
  <si>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</si>
  <si>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</si>
  <si>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</si>
  <si>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</si>
  <si>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</si>
  <si>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</si>
  <si>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</si>
  <si>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</si>
  <si>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</si>
  <si>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</si>
  <si>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</si>
  <si>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</si>
  <si>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</si>
  <si>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</si>
  <si>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</si>
  <si>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</si>
  <si>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</si>
  <si>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</si>
  <si>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</si>
  <si>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</si>
  <si>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</si>
  <si>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</si>
  <si>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</si>
  <si>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</si>
  <si>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</si>
  <si>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</si>
  <si>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</si>
  <si>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</si>
  <si>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</si>
  <si>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</si>
  <si>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</si>
  <si>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</si>
  <si>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</si>
  <si>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</si>
  <si>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</si>
  <si>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</si>
  <si>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</si>
  <si>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</si>
  <si>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</si>
  <si>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</si>
  <si>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</si>
  <si>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</si>
  <si>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</si>
  <si>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</si>
  <si>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</si>
  <si>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</si>
  <si>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</si>
  <si>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</si>
  <si>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</si>
  <si>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</si>
  <si>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</si>
  <si>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</si>
  <si>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</si>
  <si>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</si>
  <si>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</si>
  <si>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</si>
  <si>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</si>
  <si>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</si>
  <si>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</si>
  <si>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</si>
  <si>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</si>
  <si>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</si>
  <si>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</si>
  <si>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</si>
  <si>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</si>
  <si>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</si>
  <si>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</si>
  <si>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</si>
  <si>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</si>
  <si>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</si>
  <si>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</si>
  <si>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</si>
  <si>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</si>
  <si>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</si>
  <si>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</si>
  <si>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</si>
  <si>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</si>
  <si>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</si>
  <si>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</si>
  <si>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</si>
  <si>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</si>
  <si>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</si>
  <si>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</si>
  <si>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</si>
  <si>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</si>
  <si>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</si>
  <si>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</si>
  <si>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</si>
  <si>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</si>
  <si>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</si>
  <si>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</si>
  <si>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</si>
  <si>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</si>
  <si>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</si>
  <si>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</si>
  <si>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</si>
  <si>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</si>
  <si>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</si>
  <si>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</si>
  <si>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</si>
  <si>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</si>
  <si>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</si>
  <si>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</si>
  <si>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</si>
  <si>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</si>
  <si>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</si>
  <si>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</si>
  <si>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</si>
  <si>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</si>
  <si>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</si>
  <si>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</si>
  <si>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</si>
  <si>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</si>
  <si>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</si>
  <si>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</si>
  <si>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</si>
  <si>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</si>
  <si>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</si>
  <si>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</si>
  <si>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</si>
  <si>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</si>
  <si>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</si>
  <si>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</si>
  <si>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</si>
  <si>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</si>
  <si>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</si>
  <si>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</si>
  <si>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</si>
  <si>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</si>
  <si>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</si>
  <si>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</si>
  <si>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</si>
  <si>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</si>
  <si>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</si>
  <si>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</si>
  <si>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</si>
  <si>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</si>
  <si>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</si>
  <si>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</si>
  <si>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</si>
  <si>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</si>
  <si>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</si>
  <si>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</si>
  <si>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</si>
  <si>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</si>
  <si>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</si>
  <si>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</si>
  <si>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</si>
  <si>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</si>
  <si>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</si>
  <si>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</si>
  <si>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</si>
  <si>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</si>
  <si>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</si>
  <si>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</si>
  <si>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</si>
  <si>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</si>
  <si>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</si>
  <si>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</si>
  <si>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</si>
  <si>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</si>
  <si>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</si>
  <si>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</si>
  <si>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</si>
  <si>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</si>
  <si>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</si>
  <si>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</si>
  <si>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</si>
  <si>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</si>
  <si>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</si>
  <si>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</si>
  <si>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</si>
  <si>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</si>
  <si>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</si>
  <si>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</si>
  <si>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</si>
  <si>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</si>
  <si>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</si>
  <si>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</si>
  <si>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</si>
  <si>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</si>
  <si>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</si>
  <si>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</si>
  <si>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</si>
  <si>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</si>
  <si>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</si>
  <si>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</si>
  <si>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</si>
  <si>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</si>
  <si>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</si>
  <si>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</si>
  <si>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</si>
  <si>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</si>
  <si>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</si>
  <si>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</si>
  <si>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</si>
  <si>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</si>
  <si>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</si>
  <si>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</si>
  <si>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</si>
  <si>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</si>
  <si>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</si>
  <si>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</si>
  <si>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</si>
  <si>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</si>
  <si>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</si>
  <si>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</si>
  <si>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</si>
  <si>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</si>
  <si>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</si>
  <si>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</si>
  <si>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</si>
  <si>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</si>
  <si>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</si>
  <si>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</si>
  <si>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</si>
  <si>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</si>
  <si>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</si>
  <si>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</si>
  <si>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</si>
  <si>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</si>
  <si>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</si>
  <si>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</si>
  <si>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</si>
  <si>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</si>
  <si>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</si>
  <si>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</si>
  <si>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</si>
  <si>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</si>
  <si>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</si>
  <si>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</si>
  <si>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</si>
  <si>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</si>
  <si>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</si>
  <si>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</si>
  <si>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</si>
  <si>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</si>
  <si>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</si>
  <si>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</si>
  <si>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</si>
  <si>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</si>
  <si>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</si>
  <si>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</si>
  <si>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</si>
  <si>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</si>
  <si>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</si>
  <si>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</si>
  <si>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</si>
  <si>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</si>
  <si>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</si>
  <si>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</si>
  <si>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</si>
  <si>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</si>
  <si>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</si>
  <si>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</si>
  <si>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</si>
  <si>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</si>
  <si>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</si>
  <si>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</si>
  <si>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</si>
  <si>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</si>
  <si>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</si>
  <si>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</si>
  <si>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</si>
  <si>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</si>
  <si>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</si>
  <si>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</si>
  <si>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</si>
  <si>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</si>
  <si>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</si>
  <si>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</si>
  <si>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</si>
  <si>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</si>
  <si>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</si>
  <si>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</si>
  <si>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</si>
  <si>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</si>
  <si>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</si>
  <si>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</si>
  <si>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</si>
  <si>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</si>
  <si>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</si>
  <si>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</si>
  <si>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</si>
  <si>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</si>
  <si>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</si>
  <si>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</si>
  <si>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</si>
  <si>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</si>
  <si>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</si>
  <si>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</si>
  <si>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</si>
  <si>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</si>
  <si>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</si>
  <si>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</si>
  <si>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</si>
  <si>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</si>
  <si>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</si>
  <si>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</si>
  <si>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</si>
  <si>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</si>
  <si>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</si>
  <si>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</si>
  <si>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</si>
  <si>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</si>
  <si>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</si>
  <si>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</si>
  <si>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</si>
  <si>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</si>
  <si>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</si>
  <si>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</si>
  <si>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</si>
  <si>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</si>
  <si>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</si>
  <si>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</si>
  <si>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</si>
  <si>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</si>
  <si>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</si>
  <si>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</si>
  <si>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</si>
  <si>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</si>
  <si>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</si>
  <si>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</si>
  <si>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</si>
  <si>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</si>
  <si>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</si>
  <si>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</si>
  <si>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</si>
  <si>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</si>
  <si>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</si>
  <si>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</si>
  <si>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</si>
  <si>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</si>
  <si>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</si>
  <si>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</si>
  <si>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</si>
  <si>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</si>
  <si>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</si>
  <si>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</si>
  <si>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</si>
  <si>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</si>
  <si>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</si>
  <si>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</si>
  <si>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</si>
  <si>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</si>
  <si>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</si>
  <si>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</si>
  <si>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</si>
  <si>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</si>
  <si>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</si>
  <si>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</si>
  <si>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</si>
  <si>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</si>
  <si>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</si>
  <si>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</si>
  <si>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</si>
  <si>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</si>
  <si>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</si>
  <si>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</si>
  <si>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</si>
  <si>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</si>
  <si>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</si>
  <si>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</si>
  <si>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</si>
  <si>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</si>
  <si>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</si>
  <si>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</si>
  <si>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</si>
  <si>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</si>
  <si>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</si>
  <si>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</si>
  <si>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</si>
  <si>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</si>
  <si>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</si>
  <si>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</si>
  <si>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</si>
  <si>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</si>
  <si>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</si>
  <si>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</si>
  <si>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</si>
  <si>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</si>
  <si>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</si>
  <si>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</si>
  <si>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</si>
  <si>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</si>
  <si>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</si>
  <si>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</si>
  <si>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</si>
  <si>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</si>
  <si>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</si>
  <si>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</si>
  <si>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</si>
  <si>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</si>
  <si>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</si>
  <si>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</si>
  <si>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</si>
  <si>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</si>
  <si>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</si>
  <si>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</si>
  <si>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</si>
  <si>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</si>
  <si>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</si>
  <si>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</si>
  <si>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</si>
  <si>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</si>
  <si>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</si>
  <si>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</si>
  <si>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</si>
  <si>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</si>
  <si>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</si>
  <si>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</si>
  <si>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</si>
  <si>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</si>
  <si>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</si>
  <si>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</si>
  <si>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</si>
  <si>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</si>
  <si>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</si>
  <si>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</si>
  <si>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</si>
  <si>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</si>
  <si>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</si>
  <si>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</si>
  <si>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</si>
  <si>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</si>
  <si>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</si>
  <si>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</si>
  <si>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</si>
  <si>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</si>
  <si>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</si>
  <si>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</si>
  <si>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</si>
  <si>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</si>
  <si>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</si>
  <si>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</si>
  <si>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</si>
  <si>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</si>
  <si>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</si>
  <si>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</si>
  <si>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</si>
  <si>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</si>
  <si>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</si>
  <si>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</si>
  <si>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</si>
  <si>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</si>
  <si>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</si>
  <si>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</si>
  <si>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</si>
  <si>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</si>
  <si>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</si>
  <si>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</si>
  <si>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</si>
  <si>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</si>
  <si>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</si>
  <si>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</si>
  <si>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</si>
  <si>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</si>
  <si>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</si>
  <si>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</si>
  <si>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</si>
  <si>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</si>
  <si>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</si>
  <si>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</si>
  <si>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</si>
  <si>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</si>
  <si>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</si>
  <si>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</si>
  <si>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</si>
  <si>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</si>
  <si>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</si>
  <si>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</si>
  <si>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</si>
  <si>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</si>
  <si>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</si>
  <si>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</si>
  <si>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</si>
  <si>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</si>
  <si>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</si>
  <si>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</si>
  <si>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</si>
  <si>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</si>
  <si>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</si>
  <si>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</si>
  <si>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</si>
  <si>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</si>
  <si>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</si>
  <si>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</si>
  <si>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</si>
  <si>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</si>
  <si>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</si>
  <si>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</si>
  <si>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</si>
  <si>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</si>
  <si>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</si>
  <si>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</si>
  <si>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</si>
  <si>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</si>
  <si>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</si>
  <si>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</si>
  <si>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</si>
  <si>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</si>
  <si>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</si>
  <si>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</si>
  <si>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</si>
  <si>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</si>
  <si>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</si>
  <si>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</si>
  <si>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</si>
  <si>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</si>
  <si>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</si>
  <si>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</si>
  <si>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</si>
  <si>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</si>
  <si>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</si>
  <si>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</si>
  <si>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</si>
  <si>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</si>
  <si>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</si>
  <si>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</si>
  <si>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</si>
  <si>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</si>
  <si>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</si>
  <si>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</si>
  <si>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</si>
  <si>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</si>
  <si>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</si>
  <si>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</si>
  <si>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</si>
  <si>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</si>
  <si>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</si>
  <si>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</si>
  <si>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</si>
  <si>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</si>
  <si>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</si>
  <si>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</si>
  <si>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</si>
  <si>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</si>
  <si>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</si>
  <si>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</si>
  <si>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</si>
  <si>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</si>
  <si>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</si>
  <si>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</si>
  <si>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</si>
  <si>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</si>
  <si>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</si>
  <si>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</si>
  <si>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</si>
  <si>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</si>
  <si>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</si>
  <si>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</si>
  <si>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</si>
  <si>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</si>
  <si>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</si>
  <si>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</si>
  <si>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</si>
  <si>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</si>
  <si>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</si>
  <si>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</si>
  <si>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</si>
  <si>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</si>
  <si>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</si>
  <si>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</si>
  <si>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</si>
  <si>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</si>
  <si>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</si>
  <si>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</si>
  <si>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</si>
  <si>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</si>
  <si>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</si>
  <si>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</si>
  <si>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</si>
  <si>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</si>
  <si>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</si>
  <si>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</si>
  <si>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</si>
  <si>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</si>
  <si>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</si>
  <si>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</si>
  <si>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</si>
  <si>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</si>
  <si>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</si>
  <si>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</si>
  <si>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</si>
  <si>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</si>
  <si>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</si>
  <si>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</si>
  <si>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</si>
  <si>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</si>
  <si>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</si>
  <si>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</si>
  <si>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</si>
  <si>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</si>
  <si>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</si>
  <si>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</si>
  <si>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</si>
  <si>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</si>
  <si>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</si>
  <si>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</si>
  <si>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</si>
  <si>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</si>
  <si>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</si>
  <si>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</si>
  <si>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</si>
  <si>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</si>
  <si>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</si>
  <si>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</si>
  <si>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</si>
  <si>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</si>
  <si>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</si>
  <si>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</si>
  <si>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</si>
  <si>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</si>
  <si>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</si>
  <si>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</si>
  <si>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</si>
  <si>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</si>
  <si>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</si>
  <si>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</si>
  <si>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</si>
  <si>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</si>
  <si>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</si>
  <si>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</si>
  <si>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</si>
  <si>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</si>
  <si>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</si>
  <si>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</si>
  <si>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</si>
  <si>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</si>
  <si>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</si>
  <si>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</si>
  <si>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</si>
  <si>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</si>
  <si>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</si>
  <si>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</si>
  <si>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</si>
  <si>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</si>
  <si>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</si>
  <si>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</si>
  <si>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</si>
  <si>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</si>
  <si>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</si>
  <si>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</si>
  <si>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</si>
  <si>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</si>
  <si>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</si>
  <si>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</si>
  <si>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</si>
  <si>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</si>
  <si>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</si>
  <si>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</si>
  <si>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</si>
  <si>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</si>
  <si>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</si>
  <si>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</si>
  <si>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</si>
  <si>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</si>
  <si>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</si>
  <si>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</si>
  <si>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</si>
  <si>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</si>
  <si>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</si>
  <si>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</si>
  <si>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</si>
  <si>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</si>
  <si>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</si>
  <si>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</si>
  <si>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</si>
  <si>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</si>
  <si>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</si>
  <si>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</si>
  <si>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</si>
  <si>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</si>
  <si>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</si>
  <si>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</si>
  <si>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</si>
  <si>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</si>
  <si>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</si>
  <si>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</si>
  <si>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</si>
  <si>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</si>
  <si>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</si>
  <si>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</si>
  <si>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</si>
  <si>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</si>
  <si>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</si>
  <si>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</si>
  <si>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</si>
  <si>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</si>
  <si>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</si>
  <si>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</si>
  <si>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</si>
  <si>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</si>
  <si>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</si>
  <si>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</si>
  <si>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</si>
  <si>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</si>
  <si>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</si>
  <si>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</si>
  <si>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</si>
  <si>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</si>
  <si>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</si>
  <si>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</si>
  <si>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</si>
  <si>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</si>
  <si>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</si>
  <si>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</si>
  <si>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</si>
  <si>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</si>
  <si>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</si>
  <si>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</si>
  <si>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</si>
  <si>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</si>
  <si>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</si>
  <si>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</si>
  <si>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</si>
  <si>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</si>
  <si>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</si>
  <si>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</si>
  <si>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</si>
  <si>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</si>
  <si>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</si>
  <si>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</si>
  <si>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</si>
  <si>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</si>
  <si>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</si>
  <si>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</si>
  <si>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</si>
  <si>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</si>
  <si>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</si>
  <si>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</si>
  <si>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</si>
  <si>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</si>
  <si>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</si>
  <si>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</si>
  <si>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</si>
  <si>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</si>
  <si>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</si>
  <si>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</si>
  <si>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</si>
  <si>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</si>
  <si>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</si>
  <si>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</si>
  <si>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</si>
  <si>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</si>
  <si>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</si>
  <si>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</si>
  <si>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</si>
  <si>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</si>
  <si>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</si>
  <si>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</si>
  <si>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</si>
  <si>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</si>
  <si>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</si>
  <si>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</si>
  <si>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</si>
  <si>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</si>
  <si>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</si>
  <si>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</si>
  <si>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</si>
  <si>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</si>
  <si>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</si>
  <si>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</si>
  <si>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</si>
  <si>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</si>
  <si>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</si>
  <si>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</si>
  <si>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</si>
  <si>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</si>
  <si>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</si>
  <si>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</si>
  <si>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</si>
  <si>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</si>
  <si>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</si>
  <si>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</si>
  <si>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</si>
  <si>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</si>
  <si>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</si>
  <si>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</si>
  <si>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</si>
  <si>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</si>
  <si>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</si>
  <si>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</si>
  <si>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</si>
  <si>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</si>
  <si>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</si>
  <si>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</si>
  <si>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</si>
  <si>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</si>
  <si>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</si>
  <si>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</si>
  <si>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</si>
  <si>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</si>
  <si>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</si>
  <si>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</si>
  <si>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</si>
  <si>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</si>
  <si>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</si>
  <si>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</si>
  <si>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</si>
  <si>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</si>
  <si>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</si>
  <si>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</si>
  <si>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</si>
  <si>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</si>
  <si>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</si>
  <si>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</si>
  <si>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</si>
  <si>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</si>
  <si>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</si>
  <si>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</si>
  <si>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</si>
  <si>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</si>
  <si>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</si>
  <si>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</si>
  <si>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</si>
  <si>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</si>
  <si>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</si>
  <si>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</si>
  <si>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</si>
  <si>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</si>
  <si>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</si>
  <si>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</si>
  <si>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</si>
  <si>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</si>
  <si>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</si>
  <si>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</si>
  <si>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</si>
  <si>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</si>
  <si>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</si>
  <si>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</si>
  <si>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</si>
  <si>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</si>
  <si>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</si>
  <si>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</si>
  <si>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</si>
  <si>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</si>
  <si>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</si>
  <si>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</si>
  <si>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</si>
  <si>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</si>
  <si>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</si>
  <si>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</si>
  <si>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</si>
  <si>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</si>
  <si>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</si>
  <si>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</si>
  <si>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</si>
  <si>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</si>
  <si>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</si>
  <si>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</si>
  <si>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</si>
  <si>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</si>
  <si>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</si>
  <si>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</si>
  <si>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</si>
  <si>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</si>
  <si>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</si>
  <si>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</si>
  <si>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</si>
  <si>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</si>
  <si>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</si>
  <si>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</si>
  <si>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</si>
  <si>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</si>
  <si>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</si>
  <si>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</si>
  <si>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</si>
  <si>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</si>
  <si>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</si>
  <si>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</si>
  <si>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</si>
  <si>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</si>
  <si>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</si>
  <si>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</si>
  <si>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</si>
  <si>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</si>
  <si>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</si>
  <si>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</si>
  <si>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</si>
  <si>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</si>
  <si>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</si>
  <si>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</si>
  <si>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</si>
  <si>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</si>
  <si>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</si>
  <si>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</si>
  <si>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</si>
  <si>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</si>
  <si>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</si>
  <si>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</si>
  <si>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</si>
  <si>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</si>
  <si>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</si>
  <si>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</si>
  <si>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</si>
  <si>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</si>
  <si>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</si>
  <si>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</si>
  <si>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</si>
  <si>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</si>
  <si>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</si>
  <si>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</si>
  <si>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</si>
  <si>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</si>
  <si>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</si>
  <si>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</si>
  <si>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</si>
  <si>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</si>
  <si>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</si>
  <si>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</si>
  <si>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</si>
  <si>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</si>
  <si>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</si>
  <si>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</si>
  <si>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</si>
  <si>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</si>
  <si>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</si>
  <si>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</si>
  <si>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</si>
  <si>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</si>
  <si>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</si>
  <si>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</si>
  <si>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</si>
  <si>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</si>
  <si>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</si>
  <si>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</si>
  <si>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</si>
  <si>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</si>
  <si>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</si>
  <si>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</si>
  <si>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</si>
  <si>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</si>
  <si>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</si>
  <si>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</si>
  <si>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</si>
  <si>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</si>
  <si>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</si>
  <si>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</si>
  <si>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</si>
  <si>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</si>
  <si>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</si>
  <si>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</si>
  <si>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</si>
  <si>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</si>
  <si>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</si>
  <si>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</si>
  <si>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</si>
  <si>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</si>
  <si>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</si>
  <si>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</si>
  <si>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</si>
  <si>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</si>
  <si>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</si>
  <si>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</si>
  <si>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</si>
  <si>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</si>
  <si>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</si>
  <si>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</si>
  <si>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</si>
  <si>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</si>
  <si>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</si>
  <si>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</si>
  <si>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</si>
  <si>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</si>
  <si>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</si>
  <si>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</si>
  <si>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</si>
  <si>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</si>
  <si>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</si>
  <si>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</si>
  <si>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</si>
  <si>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</si>
  <si>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</si>
  <si>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</si>
  <si>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</si>
  <si>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</si>
  <si>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</si>
  <si>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</si>
  <si>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</si>
  <si>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</si>
  <si>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</si>
  <si>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</si>
  <si>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</si>
  <si>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</si>
  <si>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</si>
  <si>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</si>
  <si>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</si>
  <si>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</si>
  <si>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</si>
  <si>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</si>
  <si>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</si>
  <si>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</si>
  <si>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</si>
  <si>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</si>
  <si>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</si>
  <si>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</si>
  <si>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</si>
  <si>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</si>
  <si>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</si>
  <si>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</si>
  <si>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</si>
  <si>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</si>
  <si>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</si>
  <si>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</si>
  <si>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</si>
  <si>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</si>
  <si>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</si>
  <si>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</si>
  <si>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</si>
  <si>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</si>
  <si>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</si>
  <si>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</si>
  <si>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</si>
  <si>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</si>
  <si>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</si>
  <si>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</si>
  <si>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</si>
  <si>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</si>
  <si>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</si>
  <si>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</si>
  <si>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</si>
  <si>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</si>
  <si>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</si>
  <si>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</si>
  <si>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</si>
  <si>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</si>
  <si>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</si>
  <si>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</si>
  <si>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</si>
  <si>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</si>
  <si>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</si>
  <si>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</si>
  <si>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</si>
  <si>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</si>
  <si>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</si>
  <si>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</si>
  <si>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</si>
  <si>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</si>
  <si>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</si>
  <si>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</si>
  <si>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</si>
  <si>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</si>
  <si>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</si>
  <si>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</si>
  <si>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</si>
  <si>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</si>
  <si>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</si>
  <si>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</si>
  <si>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</si>
  <si>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</si>
  <si>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</si>
  <si>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</si>
  <si>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</si>
  <si>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</si>
  <si>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</si>
  <si>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</si>
  <si>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</si>
  <si>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</si>
  <si>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</si>
  <si>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</si>
  <si>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</si>
  <si>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</si>
  <si>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</si>
  <si>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</si>
  <si>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</si>
  <si>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</si>
  <si>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</si>
  <si>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</si>
  <si>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</si>
  <si>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</si>
  <si>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</si>
  <si>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</si>
  <si>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</si>
  <si>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</si>
  <si>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</si>
  <si>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</si>
  <si>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</si>
  <si>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</si>
  <si>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</si>
  <si>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</si>
  <si>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</si>
  <si>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</si>
  <si>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</si>
  <si>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</si>
  <si>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</si>
  <si>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</si>
  <si>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</si>
  <si>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</si>
  <si>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</si>
  <si>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</si>
  <si>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</si>
  <si>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</si>
  <si>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</si>
  <si>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</si>
  <si>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</si>
  <si>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</si>
  <si>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</si>
  <si>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</si>
  <si>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</si>
  <si>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</si>
  <si>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</si>
  <si>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</si>
  <si>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</si>
  <si>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</si>
  <si>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</si>
  <si>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</si>
  <si>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</si>
  <si>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</si>
  <si>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</si>
  <si>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</si>
  <si>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</si>
  <si>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</si>
  <si>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</si>
  <si>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</si>
  <si>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</si>
  <si>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</si>
  <si>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</si>
  <si>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</si>
  <si>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</si>
  <si>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</si>
  <si>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</si>
  <si>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</si>
  <si>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</si>
  <si>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</si>
  <si>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</si>
  <si>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</si>
  <si>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</si>
  <si>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</si>
  <si>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</si>
  <si>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</si>
  <si>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</si>
  <si>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</si>
  <si>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</si>
  <si>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</si>
  <si>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</si>
  <si>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</si>
  <si>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</si>
  <si>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</si>
  <si>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</si>
  <si>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</si>
  <si>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</si>
  <si>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</si>
  <si>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</si>
  <si>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</si>
  <si>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</si>
  <si>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</si>
  <si>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</si>
  <si>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</si>
  <si>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</si>
  <si>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</si>
  <si>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</si>
  <si>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</si>
  <si>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</si>
  <si>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</si>
  <si>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</si>
  <si>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</si>
  <si>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</si>
  <si>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</si>
  <si>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</si>
  <si>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</si>
  <si>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</si>
  <si>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</si>
  <si>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</si>
  <si>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</si>
  <si>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</si>
  <si>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</si>
  <si>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</si>
  <si>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</si>
  <si>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</si>
  <si>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</si>
  <si>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</si>
  <si>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</si>
  <si>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</si>
  <si>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</si>
  <si>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</si>
  <si>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</si>
  <si>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</si>
  <si>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</si>
  <si>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</si>
  <si>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</si>
  <si>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</si>
  <si>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</si>
  <si>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</si>
  <si>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</si>
  <si>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</si>
  <si>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</si>
  <si>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</si>
  <si>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</si>
  <si>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</si>
  <si>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</si>
  <si>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</si>
  <si>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</si>
  <si>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</si>
  <si>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</si>
  <si>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</si>
  <si>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</si>
  <si>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</si>
  <si>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</si>
  <si>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</si>
  <si>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</si>
  <si>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</si>
  <si>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</si>
  <si>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</si>
  <si>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</si>
  <si>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</si>
  <si>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</si>
  <si>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</si>
  <si>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</si>
  <si>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</si>
  <si>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</si>
  <si>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</si>
  <si>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</si>
  <si>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</si>
  <si>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</si>
  <si>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</si>
  <si>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</si>
  <si>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</si>
  <si>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</si>
  <si>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</si>
  <si>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</si>
  <si>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</si>
  <si>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</si>
  <si>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</si>
  <si>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</si>
  <si>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</si>
  <si>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</si>
  <si>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</si>
  <si>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</si>
  <si>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</si>
  <si>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</si>
  <si>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</si>
  <si>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</si>
  <si>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</si>
  <si>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</si>
  <si>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</si>
  <si>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</si>
  <si>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</si>
  <si>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</si>
  <si>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</si>
  <si>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</si>
  <si>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</si>
  <si>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</si>
  <si>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</si>
  <si>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</si>
  <si>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</si>
  <si>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</si>
  <si>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</si>
  <si>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</si>
  <si>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</si>
  <si>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</si>
  <si>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</si>
  <si>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</si>
  <si>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</si>
  <si>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</si>
  <si>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</si>
  <si>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</si>
  <si>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</si>
  <si>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</si>
  <si>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</si>
  <si>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</si>
  <si>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</si>
  <si>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</si>
  <si>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</si>
  <si>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</si>
  <si>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</si>
  <si>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</si>
  <si>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</si>
  <si>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</si>
  <si>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</si>
  <si>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</si>
  <si>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</si>
  <si>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</si>
  <si>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</si>
  <si>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</si>
  <si>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</si>
  <si>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</si>
  <si>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</si>
  <si>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</si>
  <si>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</si>
  <si>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</si>
  <si>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</si>
  <si>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</si>
  <si>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</si>
  <si>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</si>
  <si>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</si>
  <si>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</si>
  <si>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</si>
  <si>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</si>
  <si>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</si>
  <si>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</si>
  <si>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</si>
  <si>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</si>
  <si>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</si>
  <si>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</si>
  <si>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</si>
  <si>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</si>
  <si>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</si>
  <si>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</si>
  <si>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</si>
  <si>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</si>
  <si>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</si>
  <si>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</si>
  <si>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</si>
  <si>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</si>
  <si>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</si>
  <si>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</si>
  <si>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</si>
  <si>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</si>
  <si>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</si>
  <si>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</si>
  <si>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</si>
  <si>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</si>
  <si>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</si>
  <si>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</si>
  <si>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</si>
  <si>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</si>
  <si>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</si>
  <si>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</si>
  <si>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</si>
  <si>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</si>
  <si>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</si>
  <si>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</si>
  <si>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</si>
  <si>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</si>
  <si>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</si>
  <si>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</si>
  <si>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</si>
  <si>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</si>
  <si>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</si>
  <si>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</si>
  <si>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</si>
  <si>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</si>
  <si>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</si>
  <si>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</si>
  <si>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</si>
  <si>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</si>
  <si>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</si>
  <si>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</si>
  <si>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</si>
  <si>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</si>
  <si>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</si>
  <si>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</si>
  <si>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</si>
  <si>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</si>
  <si>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</si>
  <si>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</si>
  <si>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</si>
  <si>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</si>
  <si>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</si>
  <si>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</si>
  <si>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</si>
  <si>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</si>
  <si>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</si>
  <si>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</si>
  <si>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</si>
  <si>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</si>
  <si>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</si>
  <si>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</si>
  <si>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</si>
  <si>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</si>
  <si>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</si>
  <si>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</si>
  <si>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</si>
  <si>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</si>
  <si>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</si>
  <si>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</si>
  <si>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</si>
  <si>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</si>
  <si>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</si>
  <si>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</si>
  <si>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</si>
  <si>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</si>
  <si>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</si>
  <si>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</si>
  <si>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</si>
  <si>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</si>
  <si>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</si>
  <si>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</si>
  <si>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</si>
  <si>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</si>
  <si>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</si>
  <si>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</si>
  <si>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</si>
  <si>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</si>
  <si>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</si>
  <si>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</si>
  <si>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</si>
  <si>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</si>
  <si>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</si>
  <si>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</si>
  <si>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</si>
  <si>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</si>
  <si>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</si>
  <si>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</si>
  <si>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</si>
  <si>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</si>
  <si>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</si>
  <si>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</si>
  <si>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</si>
  <si>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</si>
  <si>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</si>
  <si>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</si>
  <si>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</si>
  <si>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</si>
  <si>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</si>
  <si>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</si>
  <si>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</si>
  <si>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</si>
  <si>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</si>
  <si>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</si>
  <si>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</si>
  <si>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</si>
  <si>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</si>
  <si>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</si>
  <si>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</si>
  <si>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</si>
  <si>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</si>
  <si>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</si>
  <si>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</si>
  <si>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</si>
  <si>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</si>
  <si>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</si>
  <si>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</si>
  <si>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</si>
  <si>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</si>
  <si>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</si>
  <si>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</si>
  <si>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</si>
  <si>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</si>
  <si>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</si>
  <si>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</si>
  <si>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</si>
  <si>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</si>
  <si>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</si>
  <si>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</si>
  <si>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</si>
  <si>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</si>
  <si>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</si>
  <si>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</si>
  <si>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</si>
  <si>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</si>
  <si>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</si>
  <si>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</si>
  <si>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</si>
  <si>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</si>
  <si>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</si>
  <si>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</si>
  <si>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</si>
  <si>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</si>
  <si>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</si>
  <si>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</si>
  <si>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</si>
  <si>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</si>
  <si>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</si>
  <si>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</si>
  <si>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</si>
  <si>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</si>
  <si>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</si>
  <si>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</si>
  <si>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</si>
  <si>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</si>
  <si>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</si>
  <si>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</si>
  <si>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</si>
  <si>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</si>
  <si>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</si>
  <si>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</si>
  <si>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</si>
  <si>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</si>
  <si>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</si>
  <si>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</si>
  <si>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</si>
  <si>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</si>
  <si>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</si>
  <si>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</si>
  <si>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</si>
  <si>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</si>
  <si>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</si>
  <si>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</si>
  <si>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</si>
  <si>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</si>
  <si>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</si>
  <si>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</si>
  <si>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</si>
  <si>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</si>
  <si>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</si>
  <si>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</si>
  <si>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</si>
  <si>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</si>
  <si>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</si>
  <si>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</si>
  <si>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</si>
  <si>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</si>
  <si>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</si>
  <si>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</si>
  <si>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</si>
  <si>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</si>
  <si>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</si>
  <si>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</si>
  <si>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</si>
  <si>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</si>
  <si>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</si>
  <si>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</si>
  <si>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</si>
  <si>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</si>
  <si>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</si>
  <si>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</si>
  <si>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</si>
  <si>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</si>
  <si>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</si>
  <si>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</si>
  <si>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</si>
  <si>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</si>
  <si>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</si>
  <si>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</si>
  <si>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</si>
  <si>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</si>
  <si>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</si>
  <si>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</si>
  <si>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</si>
  <si>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</si>
  <si>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</si>
  <si>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</si>
  <si>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</si>
  <si>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</si>
  <si>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</si>
  <si>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</si>
  <si>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</si>
  <si>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</si>
  <si>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</si>
  <si>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</si>
  <si>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</si>
  <si>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</si>
  <si>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</si>
  <si>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</si>
  <si>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</si>
  <si>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</si>
  <si>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</si>
  <si>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</si>
  <si>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</si>
  <si>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</si>
  <si>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</si>
  <si>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</si>
  <si>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</si>
  <si>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</si>
  <si>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</si>
  <si>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</si>
  <si>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</si>
  <si>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</si>
  <si>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</si>
  <si>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</si>
  <si>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</si>
  <si>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</si>
  <si>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</si>
  <si>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</si>
  <si>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</si>
  <si>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</si>
  <si>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</si>
  <si>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</si>
  <si>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</si>
  <si>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</si>
  <si>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</si>
  <si>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</si>
  <si>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</si>
  <si>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</si>
  <si>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</si>
  <si>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</si>
  <si>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</si>
  <si>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</si>
  <si>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</si>
  <si>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</si>
  <si>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</si>
  <si>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</si>
  <si>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</si>
  <si>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</si>
  <si>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</si>
  <si>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</si>
  <si>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</si>
  <si>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</si>
  <si>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</si>
  <si>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</si>
  <si>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</si>
  <si>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</si>
  <si>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</si>
  <si>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</si>
  <si>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</si>
  <si>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</si>
  <si>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</si>
  <si>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</si>
  <si>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</si>
  <si>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</si>
  <si>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</si>
  <si>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</si>
  <si>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</si>
  <si>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</si>
  <si>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</si>
  <si>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</si>
  <si>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</si>
  <si>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</si>
  <si>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</si>
  <si>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</si>
  <si>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</si>
  <si>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</si>
  <si>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</si>
  <si>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</si>
  <si>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</si>
  <si>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</si>
  <si>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</si>
  <si>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</si>
  <si>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</si>
  <si>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</si>
  <si>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</si>
  <si>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</si>
  <si>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</si>
  <si>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</si>
  <si>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</si>
  <si>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</si>
  <si>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</si>
  <si>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</si>
  <si>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</si>
  <si>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</si>
  <si>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</si>
  <si>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</si>
  <si>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</si>
  <si>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</si>
  <si>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</si>
  <si>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</si>
  <si>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</si>
  <si>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</si>
  <si>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</si>
  <si>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</si>
  <si>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</si>
  <si>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</si>
  <si>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</si>
  <si>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</si>
  <si>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</si>
  <si>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</si>
  <si>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</si>
  <si>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</si>
  <si>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</si>
  <si>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</si>
  <si>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</si>
  <si>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</si>
  <si>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</si>
  <si>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</si>
  <si>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</si>
  <si>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</si>
  <si>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</si>
  <si>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</si>
  <si>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</si>
  <si>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</si>
  <si>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</si>
  <si>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</si>
  <si>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</si>
  <si>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</si>
  <si>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</si>
  <si>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</si>
  <si>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</si>
  <si>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</si>
  <si>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</si>
  <si>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</si>
  <si>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</si>
  <si>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</si>
  <si>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</si>
  <si>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</si>
  <si>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</si>
  <si>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</si>
  <si>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</si>
  <si>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</si>
  <si>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</si>
  <si>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</si>
  <si>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</si>
  <si>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</si>
  <si>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</si>
  <si>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</si>
  <si>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</si>
  <si>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</si>
  <si>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</si>
  <si>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</si>
  <si>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</si>
  <si>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</si>
  <si>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</si>
  <si>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</si>
  <si>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</si>
  <si>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</si>
  <si>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</si>
  <si>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</si>
  <si>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</si>
  <si>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</si>
  <si>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</si>
  <si>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</si>
  <si>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</si>
  <si>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</si>
  <si>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</si>
  <si>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</si>
  <si>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</si>
  <si>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</si>
  <si>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</si>
  <si>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</si>
  <si>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</si>
  <si>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</si>
  <si>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</si>
  <si>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</si>
  <si>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</si>
  <si>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</si>
  <si>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</si>
  <si>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</si>
  <si>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</si>
  <si>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</si>
  <si>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</si>
  <si>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</si>
  <si>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</si>
  <si>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</si>
  <si>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</si>
  <si>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</si>
  <si>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</si>
  <si>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</si>
  <si>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</si>
  <si>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</si>
  <si>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</si>
  <si>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</si>
  <si>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</si>
  <si>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</si>
  <si>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</si>
  <si>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</si>
  <si>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</si>
  <si>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</si>
  <si>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</si>
  <si>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</si>
  <si>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</si>
  <si>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</si>
  <si>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</si>
  <si>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</si>
  <si>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</si>
  <si>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</si>
  <si>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</si>
  <si>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</si>
  <si>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</si>
  <si>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</si>
  <si>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</si>
  <si>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</si>
  <si>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</si>
  <si>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</si>
  <si>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</si>
  <si>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</si>
  <si>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</si>
  <si>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</si>
  <si>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</si>
  <si>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</si>
  <si>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</si>
  <si>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</si>
  <si>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</si>
  <si>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</si>
  <si>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</si>
  <si>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</si>
  <si>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</si>
  <si>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</si>
  <si>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</si>
  <si>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</si>
  <si>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</si>
  <si>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</si>
  <si>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</si>
  <si>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</si>
  <si>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</si>
  <si>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</si>
  <si>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</si>
  <si>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</si>
  <si>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</si>
  <si>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</si>
  <si>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</si>
  <si>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</si>
  <si>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</si>
  <si>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</si>
  <si>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</si>
  <si>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</si>
  <si>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</si>
  <si>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</si>
  <si>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</si>
  <si>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</si>
  <si>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</si>
  <si>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</si>
  <si>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</si>
  <si>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</si>
  <si>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</si>
  <si>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</si>
  <si>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</si>
  <si>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</si>
  <si>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</si>
  <si>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</si>
  <si>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</si>
  <si>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</si>
  <si>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</si>
  <si>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</si>
  <si>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</si>
  <si>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</si>
  <si>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</si>
  <si>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</si>
  <si>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</si>
  <si>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</si>
  <si>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</si>
  <si>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</si>
  <si>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</si>
  <si>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</si>
  <si>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</si>
  <si>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</si>
  <si>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</si>
  <si>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</si>
  <si>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</si>
  <si>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</si>
  <si>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</si>
  <si>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</si>
  <si>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</si>
  <si>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</si>
  <si>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</si>
  <si>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</si>
  <si>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</si>
  <si>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</si>
  <si>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</si>
  <si>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</si>
  <si>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</si>
  <si>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</si>
  <si>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</si>
  <si>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</si>
  <si>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</si>
  <si>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</si>
  <si>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</si>
  <si>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</si>
  <si>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</si>
  <si>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</si>
  <si>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</si>
  <si>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</si>
  <si>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</si>
  <si>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</si>
  <si>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</si>
  <si>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</si>
  <si>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</si>
  <si>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</si>
  <si>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</si>
  <si>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</si>
  <si>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</si>
  <si>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</si>
  <si>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</si>
  <si>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</si>
  <si>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</si>
  <si>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</si>
  <si>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</si>
  <si>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</si>
  <si>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</si>
  <si>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</si>
  <si>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</si>
  <si>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</si>
  <si>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</si>
  <si>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</si>
  <si>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</si>
  <si>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</si>
  <si>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</si>
  <si>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</si>
  <si>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</si>
  <si>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</si>
  <si>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</si>
  <si>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</si>
  <si>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</si>
  <si>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</si>
  <si>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</si>
  <si>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</si>
  <si>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</si>
  <si>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</si>
  <si>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</si>
  <si>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</si>
  <si>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</si>
  <si>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</si>
  <si>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</si>
  <si>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</si>
  <si>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</si>
  <si>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</si>
  <si>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</si>
  <si>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</si>
  <si>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</si>
  <si>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</si>
  <si>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</si>
  <si>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</si>
  <si>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</si>
  <si>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</si>
  <si>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</si>
  <si>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</si>
  <si>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</si>
  <si>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</si>
  <si>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</si>
  <si>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</si>
  <si>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</si>
  <si>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</si>
  <si>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</si>
  <si>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</si>
  <si>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</si>
  <si>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</si>
  <si>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</si>
  <si>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</si>
  <si>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</si>
  <si>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</si>
  <si>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</si>
  <si>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</si>
  <si>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</si>
  <si>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</si>
  <si>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</si>
  <si>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</si>
  <si>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</si>
  <si>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</si>
  <si>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</si>
  <si>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</si>
  <si>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</si>
  <si>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</si>
  <si>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</si>
  <si>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</si>
  <si>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</si>
  <si>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</si>
  <si>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</si>
  <si>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</si>
  <si>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</si>
  <si>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</si>
  <si>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</si>
  <si>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</si>
  <si>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</si>
  <si>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</si>
  <si>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</si>
  <si>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</si>
  <si>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</si>
  <si>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</si>
  <si>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</si>
  <si>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</si>
  <si>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</si>
  <si>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</si>
  <si>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</si>
  <si>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</si>
  <si>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</si>
  <si>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</si>
  <si>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</si>
  <si>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</si>
  <si>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</si>
  <si>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</si>
  <si>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</si>
  <si>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</si>
  <si>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</si>
  <si>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</si>
  <si>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</si>
  <si>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</si>
  <si>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</si>
  <si>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</si>
  <si>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</si>
  <si>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</si>
  <si>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</si>
  <si>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</si>
  <si>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</si>
  <si>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</si>
  <si>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</si>
  <si>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</si>
  <si>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</si>
  <si>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</si>
  <si>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</si>
  <si>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</si>
  <si>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</si>
  <si>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</si>
  <si>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</si>
  <si>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</si>
  <si>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</si>
  <si>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</si>
  <si>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</si>
  <si>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</si>
  <si>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</si>
  <si>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</si>
  <si>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</si>
  <si>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</si>
  <si>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</si>
  <si>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</si>
  <si>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</si>
  <si>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</si>
  <si>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</si>
  <si>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</si>
  <si>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</si>
  <si>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</si>
  <si>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</si>
  <si>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</si>
  <si>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</si>
  <si>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</si>
  <si>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</si>
  <si>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</si>
  <si>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</si>
  <si>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</si>
  <si>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</si>
  <si>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</si>
  <si>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</si>
  <si>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</si>
  <si>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</si>
  <si>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</si>
  <si>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</si>
  <si>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</si>
  <si>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</si>
  <si>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</si>
  <si>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</si>
  <si>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</si>
  <si>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</si>
  <si>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</si>
  <si>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</si>
  <si>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</si>
  <si>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</si>
  <si>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</si>
  <si>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</si>
  <si>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</si>
  <si>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</si>
  <si>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</si>
  <si>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</si>
  <si>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</si>
  <si>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</si>
  <si>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</si>
  <si>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</si>
  <si>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</si>
  <si>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</si>
  <si>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</si>
  <si>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</si>
  <si>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</si>
  <si>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</si>
  <si>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</si>
  <si>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</si>
  <si>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</si>
  <si>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</si>
  <si>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</si>
  <si>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</si>
  <si>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</si>
  <si>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</si>
  <si>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</si>
  <si>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</si>
  <si>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</si>
  <si>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</si>
  <si>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</si>
  <si>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</si>
  <si>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</si>
  <si>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</si>
  <si>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</si>
  <si>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</si>
  <si>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</si>
  <si>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</si>
  <si>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</si>
  <si>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</si>
  <si>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</si>
  <si>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</si>
  <si>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</si>
  <si>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</si>
  <si>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</si>
  <si>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</si>
  <si>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</si>
  <si>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</si>
  <si>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</si>
  <si>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</si>
  <si>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</si>
  <si>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</si>
  <si>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</si>
  <si>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</si>
  <si>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</si>
  <si>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</si>
  <si>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</si>
  <si>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</si>
  <si>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</si>
  <si>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</si>
  <si>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</si>
  <si>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</si>
  <si>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</si>
  <si>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</si>
  <si>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</si>
  <si>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</si>
  <si>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</si>
  <si>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</si>
  <si>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</si>
  <si>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</si>
  <si>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</si>
  <si>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</si>
  <si>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</si>
  <si>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</si>
  <si>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</si>
  <si>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</si>
  <si>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</si>
  <si>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</si>
  <si>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</si>
  <si>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</si>
  <si>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</si>
  <si>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</si>
  <si>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</si>
  <si>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</si>
  <si>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</si>
  <si>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</si>
  <si>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</si>
  <si>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</si>
  <si>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</si>
  <si>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</si>
  <si>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</si>
  <si>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</si>
  <si>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</si>
  <si>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</si>
  <si>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</si>
  <si>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</si>
  <si>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</si>
  <si>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</si>
  <si>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</si>
  <si>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</si>
  <si>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</si>
  <si>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</si>
  <si>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</si>
  <si>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</si>
  <si>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</si>
  <si>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</si>
  <si>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</si>
  <si>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</si>
  <si>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</si>
  <si>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</si>
  <si>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</si>
  <si>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</si>
  <si>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</si>
  <si>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</si>
  <si>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</si>
  <si>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</si>
  <si>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</si>
  <si>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</si>
  <si>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</si>
  <si>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</si>
  <si>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</si>
  <si>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</si>
  <si>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</si>
  <si>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</si>
  <si>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</si>
  <si>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</si>
  <si>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</si>
  <si>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</si>
  <si>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</si>
  <si>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</si>
  <si>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</si>
  <si>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</si>
  <si>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</si>
  <si>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</si>
  <si>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</si>
  <si>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</si>
  <si>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</si>
  <si>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</si>
  <si>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</si>
  <si>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</si>
  <si>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</si>
  <si>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</si>
  <si>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</si>
  <si>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</si>
  <si>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</si>
  <si>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</si>
  <si>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</si>
  <si>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</si>
  <si>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</si>
  <si>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</si>
  <si>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</si>
  <si>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</si>
  <si>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</si>
  <si>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</si>
  <si>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</si>
  <si>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</si>
  <si>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</si>
  <si>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</si>
  <si>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</si>
  <si>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</si>
  <si>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</si>
  <si>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</si>
  <si>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</si>
  <si>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</si>
  <si>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</si>
  <si>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</si>
  <si>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</si>
  <si>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</si>
  <si>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</si>
  <si>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</si>
  <si>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</si>
  <si>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</si>
  <si>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</si>
  <si>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</si>
  <si>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</si>
  <si>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</si>
  <si>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</si>
  <si>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</si>
  <si>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</si>
  <si>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</si>
  <si>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</si>
  <si>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</si>
  <si>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</si>
  <si>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</si>
  <si>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</si>
  <si>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</si>
  <si>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</si>
  <si>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</si>
  <si>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</si>
  <si>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</si>
  <si>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</si>
  <si>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</si>
  <si>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</si>
  <si>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</si>
  <si>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</si>
  <si>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</si>
  <si>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</si>
  <si>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</si>
  <si>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</si>
  <si>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</si>
  <si>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</si>
  <si>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</si>
  <si>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</si>
  <si>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</si>
  <si>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</si>
  <si>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</si>
  <si>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</si>
  <si>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</si>
  <si>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</si>
  <si>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</si>
  <si>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</si>
  <si>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</si>
  <si>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</si>
  <si>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</si>
  <si>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</si>
  <si>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</si>
  <si>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</si>
  <si>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</si>
  <si>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</si>
  <si>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</si>
  <si>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</si>
  <si>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</si>
  <si>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</si>
  <si>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</si>
  <si>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</si>
  <si>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</si>
  <si>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</si>
  <si>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</si>
  <si>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</si>
  <si>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</si>
  <si>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</si>
  <si>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</si>
  <si>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</si>
  <si>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</si>
  <si>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</si>
  <si>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</si>
  <si>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</si>
  <si>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</si>
  <si>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</si>
  <si>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</si>
  <si>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</si>
  <si>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</si>
  <si>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</si>
  <si>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</si>
  <si>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</si>
  <si>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</si>
  <si>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</si>
  <si>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</si>
  <si>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</si>
  <si>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</si>
  <si>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</si>
  <si>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</si>
  <si>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</si>
  <si>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</si>
  <si>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</si>
  <si>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</si>
  <si>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</si>
  <si>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</si>
  <si>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</si>
  <si>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</si>
  <si>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</si>
  <si>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</si>
  <si>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</si>
  <si>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</si>
  <si>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</si>
  <si>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</si>
  <si>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</si>
  <si>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</si>
  <si>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</si>
  <si>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</si>
  <si>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</si>
  <si>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</si>
  <si>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</si>
  <si>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</si>
  <si>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</si>
  <si>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</si>
  <si>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</si>
  <si>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</si>
  <si>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</si>
  <si>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</si>
  <si>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</si>
  <si>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</si>
  <si>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</si>
  <si>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</si>
  <si>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</si>
  <si>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</si>
  <si>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</si>
  <si>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</si>
  <si>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</si>
  <si>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</si>
  <si>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</si>
  <si>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</si>
  <si>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</si>
  <si>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</si>
  <si>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</si>
  <si>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</si>
  <si>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</si>
  <si>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</si>
  <si>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</si>
  <si>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</si>
  <si>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</si>
  <si>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</si>
  <si>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</si>
  <si>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</si>
  <si>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</si>
  <si>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</si>
  <si>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</si>
  <si>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</si>
  <si>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</si>
  <si>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</si>
  <si>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</si>
  <si>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</si>
  <si>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</si>
  <si>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</si>
  <si>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</si>
  <si>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</si>
  <si>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</si>
  <si>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</si>
  <si>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</si>
  <si>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</si>
  <si>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</si>
  <si>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</si>
  <si>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</si>
  <si>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</si>
  <si>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</si>
  <si>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</si>
  <si>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</si>
  <si>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</si>
  <si>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</si>
  <si>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</si>
  <si>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</si>
  <si>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</si>
  <si>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</si>
  <si>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</si>
  <si>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</si>
  <si>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</si>
  <si>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</si>
  <si>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</si>
  <si>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</si>
  <si>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</si>
  <si>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</si>
  <si>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</si>
  <si>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</si>
  <si>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</si>
  <si>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</si>
  <si>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</si>
  <si>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</si>
  <si>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</si>
  <si>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</si>
  <si>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</si>
  <si>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</si>
  <si>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</si>
  <si>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</si>
  <si>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</si>
  <si>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</si>
  <si>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</si>
  <si>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</si>
  <si>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</si>
  <si>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</si>
  <si>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</si>
  <si>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</si>
  <si>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</si>
  <si>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</si>
  <si>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</si>
  <si>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</si>
  <si>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</si>
  <si>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</si>
  <si>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</si>
  <si>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</si>
  <si>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</si>
  <si>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</si>
  <si>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</si>
  <si>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</si>
  <si>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</si>
  <si>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</si>
  <si>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</si>
  <si>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</si>
  <si>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</si>
  <si>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</si>
  <si>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</si>
  <si>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</si>
  <si>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</si>
  <si>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</si>
  <si>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</si>
  <si>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</si>
  <si>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</si>
  <si>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</si>
  <si>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</si>
  <si>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</si>
  <si>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</si>
  <si>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</si>
  <si>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</si>
  <si>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</si>
  <si>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</si>
  <si>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</si>
  <si>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</si>
  <si>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</si>
  <si>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</si>
  <si>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</si>
  <si>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</si>
  <si>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</si>
  <si>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</si>
  <si>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</si>
  <si>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</si>
  <si>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</si>
  <si>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</si>
  <si>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</si>
  <si>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</si>
  <si>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</si>
  <si>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</si>
  <si>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</si>
  <si>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</si>
  <si>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</si>
  <si>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</si>
  <si>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</si>
  <si>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</si>
  <si>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</si>
  <si>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</si>
  <si>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</si>
  <si>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</si>
  <si>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</si>
  <si>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</si>
  <si>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</si>
  <si>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</si>
  <si>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</si>
  <si>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</si>
  <si>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</si>
  <si>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</si>
  <si>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</si>
  <si>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</si>
  <si>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</si>
  <si>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</si>
  <si>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</si>
  <si>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</si>
  <si>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</si>
  <si>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</si>
  <si>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</si>
  <si>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</si>
  <si>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</si>
  <si>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</si>
  <si>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</si>
  <si>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</si>
  <si>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</si>
  <si>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</si>
  <si>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</si>
  <si>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</si>
  <si>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</si>
  <si>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</si>
  <si>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</si>
  <si>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</si>
  <si>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</si>
  <si>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</si>
  <si>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</si>
  <si>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</si>
  <si>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</si>
  <si>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</si>
  <si>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</si>
  <si>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</si>
  <si>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</si>
  <si>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</si>
  <si>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</si>
  <si>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</si>
  <si>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</si>
  <si>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</si>
  <si>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</si>
  <si>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</si>
  <si>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</si>
  <si>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</si>
  <si>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</si>
  <si>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</si>
  <si>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</si>
  <si>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</si>
  <si>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</si>
  <si>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</si>
  <si>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</si>
  <si>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</si>
  <si>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</si>
  <si>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</si>
  <si>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</si>
  <si>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</si>
  <si>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</si>
  <si>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</si>
  <si>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</si>
  <si>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</si>
  <si>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</si>
  <si>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</si>
  <si>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</si>
  <si>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</si>
  <si>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</si>
  <si>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</si>
  <si>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</si>
  <si>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</si>
  <si>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</si>
  <si>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</si>
  <si>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</si>
  <si>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</si>
  <si>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</si>
  <si>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</si>
  <si>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</si>
  <si>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</si>
  <si>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</si>
  <si>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</si>
  <si>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</si>
  <si>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</si>
  <si>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</si>
  <si>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</si>
  <si>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</si>
  <si>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</si>
  <si>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</si>
  <si>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</si>
  <si>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</si>
  <si>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</si>
  <si>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</si>
  <si>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</si>
  <si>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</si>
  <si>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</si>
  <si>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</si>
  <si>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</si>
  <si>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</si>
  <si>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</si>
  <si>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</si>
  <si>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</si>
  <si>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</si>
  <si>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</si>
  <si>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</si>
  <si>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</si>
  <si>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</si>
  <si>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</si>
  <si>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</si>
  <si>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</si>
  <si>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</si>
  <si>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</si>
  <si>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</si>
  <si>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</si>
  <si>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</si>
  <si>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</si>
  <si>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</si>
  <si>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</si>
  <si>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</si>
  <si>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</si>
  <si>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</si>
  <si>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</si>
  <si>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</si>
  <si>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</si>
  <si>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</si>
  <si>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</si>
  <si>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</si>
  <si>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</si>
  <si>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</si>
  <si>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</si>
  <si>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</si>
  <si>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</si>
  <si>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</si>
  <si>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</si>
  <si>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</si>
  <si>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</si>
  <si>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</si>
  <si>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</si>
  <si>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</si>
  <si>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</si>
  <si>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</si>
  <si>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</si>
  <si>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</si>
  <si>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</si>
  <si>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</si>
  <si>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</si>
  <si>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</si>
  <si>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</si>
  <si>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</si>
  <si>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</si>
  <si>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</si>
  <si>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</si>
  <si>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</si>
  <si>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</si>
  <si>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</si>
  <si>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</si>
  <si>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</si>
  <si>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</si>
  <si>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</si>
  <si>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</si>
  <si>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</si>
  <si>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</si>
  <si>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</si>
  <si>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</si>
  <si>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</si>
  <si>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</si>
  <si>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</si>
  <si>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</si>
  <si>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</si>
  <si>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</si>
  <si>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</si>
  <si>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</si>
  <si>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</si>
  <si>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</si>
  <si>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</si>
  <si>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</si>
  <si>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</si>
  <si>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</si>
  <si>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</si>
  <si>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</si>
  <si>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</si>
  <si>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</si>
  <si>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</si>
  <si>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</si>
  <si>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</si>
  <si>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</si>
  <si>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</si>
  <si>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</si>
  <si>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</si>
  <si>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</si>
  <si>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</si>
  <si>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</si>
  <si>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</si>
  <si>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</si>
  <si>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</si>
  <si>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</si>
  <si>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</si>
  <si>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</si>
  <si>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</si>
  <si>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</si>
  <si>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</si>
  <si>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</si>
  <si>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</si>
  <si>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</si>
  <si>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</si>
  <si>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</si>
  <si>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</si>
  <si>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</si>
  <si>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</si>
  <si>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</si>
  <si>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</si>
  <si>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</si>
  <si>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</si>
  <si>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</si>
  <si>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</si>
  <si>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</si>
  <si>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</si>
  <si>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</si>
  <si>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</si>
  <si>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</si>
  <si>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</si>
  <si>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</si>
  <si>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</si>
  <si>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</si>
  <si>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</si>
  <si>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</si>
  <si>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</si>
  <si>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</si>
  <si>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</si>
  <si>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</si>
  <si>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</si>
  <si>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</si>
  <si>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</si>
  <si>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</si>
  <si>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</si>
  <si>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</si>
  <si>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</si>
  <si>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</si>
  <si>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</si>
  <si>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</si>
  <si>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</si>
  <si>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</si>
  <si>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</si>
  <si>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</si>
  <si>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</si>
  <si>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</si>
  <si>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</si>
  <si>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</si>
  <si>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</si>
  <si>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</si>
  <si>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</si>
  <si>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</si>
  <si>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</si>
  <si>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</si>
  <si>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</si>
  <si>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</si>
  <si>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</si>
  <si>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</si>
  <si>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</si>
  <si>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</si>
  <si>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</si>
  <si>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</si>
  <si>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</si>
  <si>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</si>
  <si>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</si>
  <si>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</si>
  <si>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</si>
  <si>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</si>
  <si>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</si>
  <si>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</si>
  <si>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</si>
  <si>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</si>
  <si>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</si>
  <si>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</si>
  <si>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</si>
  <si>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</si>
  <si>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</si>
  <si>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</si>
  <si>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</si>
  <si>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</si>
  <si>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</si>
  <si>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</si>
  <si>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</si>
  <si>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</si>
  <si>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</si>
  <si>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</si>
  <si>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</si>
  <si>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</si>
  <si>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</si>
  <si>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</si>
  <si>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</si>
  <si>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</si>
  <si>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</si>
  <si>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</si>
  <si>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</si>
  <si>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</si>
  <si>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</si>
  <si>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</si>
  <si>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</si>
  <si>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</si>
  <si>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</si>
  <si>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</si>
  <si>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</si>
  <si>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</si>
  <si>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</si>
  <si>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</si>
  <si>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</si>
  <si>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</si>
  <si>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</si>
  <si>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</si>
  <si>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</si>
  <si>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</si>
  <si>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</si>
  <si>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</si>
  <si>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</si>
  <si>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</si>
  <si>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</si>
  <si>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</si>
  <si>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</si>
  <si>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</si>
  <si>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</si>
  <si>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</si>
  <si>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</si>
  <si>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</si>
  <si>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</si>
  <si>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</si>
  <si>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</si>
  <si>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</si>
  <si>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</si>
  <si>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</si>
  <si>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</si>
  <si>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</si>
  <si>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</si>
  <si>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</si>
  <si>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</si>
  <si>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</si>
  <si>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</si>
  <si>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</si>
  <si>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</si>
  <si>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</si>
  <si>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</si>
  <si>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</si>
  <si>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</si>
  <si>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</si>
  <si>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</si>
  <si>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</si>
  <si>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</si>
  <si>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</si>
  <si>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</si>
  <si>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</si>
  <si>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</si>
  <si>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</si>
  <si>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</si>
  <si>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</si>
  <si>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</si>
  <si>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</si>
  <si>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</si>
  <si>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</si>
  <si>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</si>
  <si>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</si>
  <si>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</si>
  <si>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</si>
  <si>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</si>
  <si>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</si>
  <si>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</si>
  <si>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</si>
  <si>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</si>
  <si>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</si>
  <si>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</si>
  <si>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</si>
  <si>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</si>
  <si>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</si>
  <si>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</si>
  <si>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</si>
  <si>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</si>
  <si>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</si>
  <si>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</si>
  <si>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</si>
  <si>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</si>
  <si>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</si>
  <si>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</si>
  <si>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</si>
  <si>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</si>
  <si>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</si>
  <si>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</si>
  <si>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</si>
  <si>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</si>
  <si>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</si>
  <si>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</si>
  <si>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</si>
  <si>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</si>
  <si>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</si>
  <si>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</si>
  <si>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</si>
  <si>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</si>
  <si>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</si>
  <si>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</si>
  <si>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</si>
  <si>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</si>
  <si>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</si>
  <si>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</si>
  <si>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</si>
  <si>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</si>
  <si>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</si>
  <si>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</si>
  <si>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</si>
  <si>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</si>
  <si>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</si>
  <si>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</si>
  <si>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</si>
  <si>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</si>
  <si>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</si>
  <si>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</si>
  <si>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</si>
  <si>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</si>
  <si>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</si>
  <si>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</si>
  <si>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</si>
  <si>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</si>
  <si>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</si>
  <si>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</si>
  <si>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</si>
  <si>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</si>
  <si>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</si>
  <si>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</si>
  <si>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</si>
  <si>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</si>
  <si>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</si>
  <si>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</si>
  <si>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</si>
  <si>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</si>
  <si>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</si>
  <si>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</si>
  <si>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</si>
  <si>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</si>
  <si>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</si>
  <si>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</si>
  <si>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</si>
  <si>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</si>
  <si>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</si>
  <si>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</si>
  <si>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</si>
  <si>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</si>
  <si>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</si>
  <si>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</si>
  <si>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</si>
  <si>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</si>
  <si>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</si>
  <si>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</si>
  <si>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</si>
  <si>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</si>
  <si>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</si>
  <si>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</si>
  <si>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</si>
  <si>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</si>
  <si>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</si>
  <si>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</si>
  <si>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</si>
  <si>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</si>
  <si>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</si>
  <si>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</si>
  <si>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</si>
  <si>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</si>
  <si>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</si>
  <si>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</si>
  <si>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</si>
  <si>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</si>
  <si>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</si>
  <si>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</si>
  <si>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</si>
  <si>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</si>
  <si>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</si>
  <si>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</si>
  <si>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</si>
  <si>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</si>
  <si>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</si>
  <si>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</si>
  <si>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</si>
  <si>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</si>
  <si>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</si>
  <si>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</si>
  <si>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</si>
  <si>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</si>
  <si>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</si>
  <si>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</si>
  <si>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</si>
  <si>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</si>
  <si>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</si>
  <si>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</si>
  <si>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</si>
  <si>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</si>
  <si>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</si>
  <si>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</si>
  <si>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</si>
  <si>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</si>
  <si>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</si>
  <si>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</si>
  <si>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</si>
  <si>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</si>
  <si>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</si>
  <si>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</si>
  <si>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</si>
  <si>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</si>
  <si>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</si>
  <si>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</si>
  <si>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</si>
  <si>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</si>
  <si>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</si>
  <si>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</si>
  <si>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</si>
  <si>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</si>
  <si>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</si>
  <si>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</si>
  <si>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</si>
  <si>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</si>
  <si>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</si>
  <si>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</si>
  <si>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</si>
  <si>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</si>
  <si>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</si>
  <si>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</si>
  <si>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</si>
  <si>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</si>
  <si>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</si>
  <si>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</si>
  <si>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</si>
  <si>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</si>
  <si>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</si>
  <si>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</si>
  <si>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</si>
  <si>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</si>
  <si>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</si>
  <si>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</si>
  <si>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</si>
  <si>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</si>
  <si>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</si>
  <si>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</si>
  <si>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</si>
  <si>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</si>
  <si>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</si>
  <si>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</si>
  <si>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</si>
  <si>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</si>
  <si>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</si>
  <si>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</si>
  <si>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</si>
  <si>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</si>
  <si>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</si>
  <si>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</si>
  <si>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</si>
  <si>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</si>
  <si>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</si>
  <si>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</si>
  <si>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</si>
  <si>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</si>
  <si>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</si>
  <si>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</si>
  <si>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</si>
  <si>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</si>
  <si>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</si>
  <si>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</si>
  <si>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</si>
  <si>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</si>
  <si>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</si>
  <si>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</si>
  <si>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</si>
  <si>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</si>
  <si>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</si>
  <si>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</si>
  <si>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</si>
  <si>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</si>
  <si>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</si>
  <si>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</si>
  <si>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</si>
  <si>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</si>
  <si>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</si>
  <si>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</si>
  <si>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</si>
  <si>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</si>
  <si>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</si>
  <si>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</si>
  <si>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</si>
  <si>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</si>
  <si>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</si>
  <si>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</si>
  <si>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</si>
  <si>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</si>
  <si>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</si>
  <si>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</si>
  <si>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</si>
  <si>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</si>
  <si>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</si>
  <si>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</si>
  <si>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</si>
  <si>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</si>
  <si>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</si>
  <si>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</si>
  <si>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</si>
  <si>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</si>
  <si>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</si>
  <si>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</si>
  <si>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</si>
  <si>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</si>
  <si>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</si>
  <si>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</si>
  <si>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</si>
  <si>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</si>
  <si>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</si>
  <si>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</si>
  <si>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</si>
  <si>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</si>
  <si>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</si>
  <si>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</si>
  <si>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</si>
  <si>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</si>
  <si>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</si>
  <si>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</si>
  <si>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</si>
  <si>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</si>
  <si>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</si>
  <si>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</si>
  <si>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</si>
  <si>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</si>
  <si>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</si>
  <si>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</si>
  <si>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</si>
  <si>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</si>
  <si>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</si>
  <si>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</si>
  <si>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</si>
  <si>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</si>
  <si>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</si>
  <si>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</si>
  <si>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</si>
  <si>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</si>
  <si>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</si>
  <si>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</si>
  <si>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</si>
  <si>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</si>
  <si>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</si>
  <si>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</si>
  <si>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</si>
  <si>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</si>
  <si>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</si>
  <si>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</si>
  <si>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</si>
  <si>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</si>
  <si>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</si>
  <si>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</si>
  <si>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</si>
  <si>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</si>
  <si>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</si>
  <si>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</si>
  <si>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</si>
  <si>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</si>
  <si>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</si>
  <si>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</si>
  <si>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</si>
  <si>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</si>
  <si>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</si>
  <si>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</si>
  <si>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</si>
  <si>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</si>
  <si>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</si>
  <si>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</si>
  <si>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</si>
  <si>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</si>
  <si>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</si>
  <si>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</si>
  <si>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</si>
  <si>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</si>
  <si>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</si>
  <si>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</si>
  <si>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</si>
  <si>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</si>
  <si>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</si>
  <si>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</si>
  <si>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</si>
  <si>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</si>
  <si>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</si>
  <si>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</si>
  <si>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</si>
  <si>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</si>
  <si>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</si>
  <si>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</si>
  <si>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</si>
  <si>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</si>
  <si>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</si>
  <si>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</si>
  <si>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</si>
  <si>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</si>
  <si>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</si>
  <si>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</si>
  <si>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</si>
  <si>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</si>
  <si>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</si>
  <si>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</si>
  <si>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</si>
  <si>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</si>
  <si>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</si>
  <si>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</si>
  <si>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</si>
  <si>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</si>
  <si>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</si>
  <si>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</si>
  <si>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</si>
  <si>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</si>
  <si>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</si>
  <si>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</si>
  <si>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</si>
  <si>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</si>
  <si>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</si>
  <si>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</si>
  <si>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</si>
  <si>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</si>
  <si>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</si>
  <si>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</si>
  <si>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</si>
  <si>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</si>
  <si>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</si>
  <si>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</si>
  <si>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</si>
  <si>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</si>
  <si>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</si>
  <si>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</si>
  <si>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</si>
  <si>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</si>
  <si>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</si>
  <si>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</si>
  <si>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</si>
  <si>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</si>
  <si>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</si>
  <si>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</si>
  <si>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</si>
  <si>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</si>
  <si>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</si>
  <si>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</si>
  <si>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</si>
  <si>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</si>
  <si>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</si>
  <si>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</si>
  <si>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</si>
  <si>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</si>
  <si>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</si>
  <si>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</si>
  <si>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</si>
  <si>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</si>
  <si>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</si>
  <si>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</si>
  <si>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</si>
  <si>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</si>
  <si>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</si>
  <si>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</si>
  <si>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</si>
  <si>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</si>
  <si>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</si>
  <si>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</si>
  <si>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</si>
  <si>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</si>
  <si>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</si>
  <si>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</si>
  <si>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</si>
  <si>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</si>
  <si>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</si>
  <si>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</si>
  <si>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</si>
  <si>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</si>
  <si>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</si>
  <si>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</si>
  <si>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</si>
  <si>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</si>
  <si>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</si>
  <si>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</si>
  <si>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</si>
  <si>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</si>
  <si>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</si>
  <si>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</si>
  <si>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</si>
  <si>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</si>
  <si>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</si>
  <si>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</si>
  <si>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</si>
  <si>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</si>
  <si>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</si>
  <si>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</si>
  <si>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</si>
  <si>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</si>
  <si>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</si>
  <si>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</si>
  <si>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</si>
  <si>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</si>
  <si>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</si>
  <si>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</si>
  <si>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</si>
  <si>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</si>
  <si>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</si>
  <si>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</si>
  <si>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</si>
  <si>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</si>
  <si>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</si>
  <si>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</si>
  <si>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</si>
  <si>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</si>
  <si>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</si>
  <si>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</si>
  <si>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</si>
  <si>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</si>
  <si>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</si>
  <si>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</si>
  <si>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</si>
  <si>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</si>
  <si>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</si>
  <si>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</si>
  <si>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</si>
  <si>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</si>
  <si>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</si>
  <si>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</si>
  <si>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</si>
  <si>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</si>
  <si>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</si>
  <si>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</si>
  <si>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</si>
  <si>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</si>
  <si>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</si>
  <si>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</si>
  <si>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</si>
  <si>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</si>
  <si>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</si>
  <si>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</si>
  <si>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</si>
  <si>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</si>
  <si>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</si>
  <si>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</si>
  <si>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</si>
  <si>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</si>
  <si>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</si>
  <si>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</si>
  <si>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</si>
  <si>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</si>
  <si>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</si>
  <si>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</si>
  <si>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</si>
  <si>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</si>
  <si>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</si>
  <si>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</si>
  <si>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</si>
  <si>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</si>
  <si>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</si>
  <si>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</si>
  <si>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</si>
  <si>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</si>
  <si>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</si>
  <si>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</si>
  <si>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</si>
  <si>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</si>
  <si>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</si>
  <si>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</si>
  <si>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</si>
  <si>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</si>
  <si>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</si>
  <si>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</si>
  <si>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</si>
  <si>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</si>
  <si>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</si>
  <si>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</si>
  <si>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</si>
  <si>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</si>
  <si>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</si>
  <si>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</si>
  <si>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</si>
  <si>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</si>
  <si>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</si>
  <si>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</si>
  <si>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</si>
  <si>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</si>
  <si>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</si>
  <si>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</si>
  <si>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</si>
  <si>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</si>
  <si>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</si>
  <si>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</si>
  <si>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</si>
  <si>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</si>
  <si>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</si>
  <si>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</si>
  <si>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</si>
  <si>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</si>
  <si>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</si>
  <si>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</si>
  <si>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</si>
  <si>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</si>
  <si>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</si>
  <si>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</si>
  <si>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</si>
  <si>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</si>
  <si>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</si>
  <si>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</si>
  <si>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</si>
  <si>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</si>
  <si>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</si>
  <si>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</si>
  <si>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</si>
  <si>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</si>
  <si>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</si>
  <si>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</si>
  <si>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</si>
  <si>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</si>
  <si>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</si>
  <si>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</si>
  <si>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</si>
  <si>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</si>
  <si>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</si>
  <si>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</si>
  <si>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</si>
  <si>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</si>
  <si>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</si>
  <si>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</si>
  <si>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</si>
  <si>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</si>
  <si>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</si>
  <si>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</si>
  <si>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</si>
  <si>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</si>
  <si>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</si>
  <si>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</si>
  <si>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</si>
  <si>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</si>
  <si>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</si>
  <si>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</si>
  <si>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</si>
  <si>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</si>
  <si>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</si>
  <si>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</si>
  <si>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</si>
  <si>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</si>
  <si>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</si>
  <si>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</si>
  <si>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</si>
  <si>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</si>
  <si>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</si>
  <si>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</si>
  <si>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</si>
  <si>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</si>
  <si>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</si>
  <si>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</si>
  <si>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</si>
  <si>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</si>
  <si>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</si>
  <si>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</si>
  <si>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</si>
  <si>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</si>
  <si>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</si>
  <si>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</si>
  <si>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</si>
  <si>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</si>
  <si>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</si>
  <si>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</si>
  <si>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</si>
  <si>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</si>
  <si>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</si>
  <si>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</si>
  <si>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</si>
  <si>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</si>
  <si>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</si>
  <si>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</si>
  <si>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</si>
  <si>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</si>
  <si>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</si>
  <si>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</si>
  <si>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</si>
  <si>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</si>
  <si>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</si>
  <si>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</si>
  <si>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</si>
  <si>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</si>
  <si>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</si>
  <si>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</si>
  <si>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</si>
  <si>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</si>
  <si>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</si>
  <si>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</si>
  <si>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</si>
  <si>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</si>
  <si>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</si>
  <si>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</si>
  <si>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</si>
  <si>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</si>
  <si>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</si>
  <si>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</si>
  <si>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</si>
  <si>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</si>
  <si>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</si>
  <si>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</si>
  <si>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</si>
  <si>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</si>
  <si>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</si>
  <si>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</si>
  <si>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</si>
  <si>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</si>
  <si>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</si>
  <si>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</si>
  <si>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</si>
  <si>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</si>
  <si>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</si>
  <si>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</si>
  <si>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</si>
  <si>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</si>
  <si>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</si>
  <si>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</si>
  <si>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</si>
  <si>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</si>
  <si>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</si>
  <si>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</si>
  <si>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</si>
  <si>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</si>
  <si>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</si>
  <si>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</si>
  <si>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</si>
  <si>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</si>
  <si>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</si>
  <si>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</si>
  <si>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</si>
  <si>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</si>
  <si>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</si>
  <si>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</si>
  <si>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</si>
  <si>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</si>
  <si>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</si>
  <si>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</si>
  <si>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</si>
  <si>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</si>
  <si>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</si>
  <si>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</si>
  <si>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</si>
  <si>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</si>
  <si>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</si>
  <si>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</si>
  <si>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</si>
  <si>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</si>
  <si>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</si>
  <si>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</si>
  <si>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</si>
  <si>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</si>
  <si>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</si>
  <si>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</si>
  <si>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</si>
  <si>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</si>
  <si>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</si>
  <si>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</si>
  <si>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</si>
  <si>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</si>
  <si>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</si>
  <si>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</si>
  <si>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</si>
  <si>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</si>
  <si>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</si>
  <si>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</si>
  <si>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</si>
  <si>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</si>
  <si>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</si>
  <si>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</si>
  <si>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</si>
  <si>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</si>
  <si>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</si>
  <si>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</si>
  <si>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</si>
  <si>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</si>
  <si>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</si>
  <si>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</si>
  <si>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</si>
  <si>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</si>
  <si>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</si>
  <si>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</si>
  <si>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</si>
  <si>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</si>
  <si>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</si>
  <si>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</si>
  <si>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</si>
  <si>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</si>
  <si>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</si>
  <si>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</si>
  <si>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</si>
  <si>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</si>
  <si>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</si>
  <si>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</si>
  <si>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</si>
  <si>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</si>
  <si>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</si>
  <si>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</si>
  <si>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</si>
  <si>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</si>
  <si>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</si>
  <si>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</si>
  <si>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</si>
  <si>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</si>
  <si>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</si>
  <si>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</si>
  <si>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</si>
  <si>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</si>
  <si>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</si>
  <si>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</si>
  <si>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</si>
  <si>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</si>
  <si>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</si>
  <si>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</si>
  <si>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</si>
  <si>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</si>
  <si>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</si>
  <si>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</si>
  <si>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</si>
  <si>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</si>
  <si>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</si>
  <si>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</si>
  <si>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</si>
  <si>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</si>
  <si>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</si>
  <si>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</si>
  <si>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</si>
  <si>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</si>
  <si>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</si>
  <si>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</si>
  <si>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</si>
  <si>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</si>
  <si>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</si>
  <si>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</si>
  <si>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</si>
  <si>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</si>
  <si>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</si>
  <si>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</si>
  <si>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</si>
  <si>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</si>
  <si>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</si>
  <si>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</si>
  <si>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</si>
  <si>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</si>
  <si>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</si>
  <si>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</si>
  <si>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</si>
  <si>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</si>
  <si>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</si>
  <si>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</si>
  <si>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</si>
  <si>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</si>
  <si>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</si>
  <si>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</si>
  <si>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</si>
  <si>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</si>
  <si>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</si>
  <si>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</si>
  <si>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</si>
  <si>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</si>
  <si>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</si>
  <si>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</si>
  <si>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</si>
  <si>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</si>
  <si>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</si>
  <si>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</si>
  <si>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</si>
  <si>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</si>
  <si>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</si>
  <si>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</si>
  <si>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</si>
  <si>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</si>
  <si>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</si>
  <si>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</si>
  <si>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</si>
  <si>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</si>
  <si>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</si>
  <si>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</si>
  <si>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</si>
  <si>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</si>
  <si>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</si>
  <si>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</si>
  <si>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</si>
  <si>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</si>
  <si>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</si>
  <si>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</si>
  <si>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</si>
  <si>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</si>
  <si>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</si>
  <si>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</si>
  <si>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</si>
  <si>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</si>
  <si>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</si>
  <si>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</si>
  <si>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</si>
  <si>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</si>
  <si>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</si>
  <si>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</si>
  <si>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</si>
  <si>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</si>
  <si>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</si>
  <si>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</si>
  <si>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</si>
  <si>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</si>
  <si>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</si>
  <si>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</si>
  <si>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</si>
  <si>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</si>
  <si>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</si>
  <si>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</si>
  <si>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</si>
  <si>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</si>
  <si>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</si>
  <si>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</si>
  <si>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</si>
  <si>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</si>
  <si>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</si>
  <si>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</si>
  <si>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</si>
  <si>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</si>
  <si>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</si>
  <si>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</si>
  <si>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</si>
  <si>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</si>
  <si>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</si>
  <si>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</si>
  <si>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</si>
  <si>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</si>
  <si>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</si>
  <si>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</si>
  <si>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</si>
  <si>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</si>
  <si>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</si>
  <si>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</si>
  <si>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</si>
  <si>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</si>
  <si>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</si>
  <si>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</si>
  <si>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</si>
  <si>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</si>
  <si>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</si>
  <si>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</si>
  <si>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</si>
  <si>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</si>
  <si>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</si>
  <si>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</si>
  <si>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</si>
  <si>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</si>
  <si>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</si>
  <si>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</si>
  <si>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</si>
  <si>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</si>
  <si>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</si>
  <si>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</si>
  <si>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</si>
  <si>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</si>
  <si>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</si>
  <si>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</si>
  <si>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</si>
  <si>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</si>
  <si>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</si>
  <si>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</si>
  <si>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</si>
  <si>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</si>
  <si>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</si>
  <si>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</si>
  <si>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</si>
  <si>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</si>
  <si>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</si>
  <si>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</si>
  <si>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</si>
  <si>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</si>
  <si>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</si>
  <si>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</si>
  <si>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</si>
  <si>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</si>
  <si>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</si>
  <si>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</si>
  <si>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</si>
  <si>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</si>
  <si>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</si>
  <si>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</si>
  <si>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</si>
  <si>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</si>
  <si>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</si>
  <si>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</si>
  <si>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</si>
  <si>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</si>
  <si>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</si>
  <si>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</si>
  <si>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</si>
  <si>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</si>
  <si>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</si>
  <si>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</si>
  <si>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</si>
  <si>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</si>
  <si>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</si>
  <si>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</si>
  <si>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</si>
  <si>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</si>
  <si>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</si>
  <si>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</si>
  <si>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</si>
  <si>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</si>
  <si>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</si>
  <si>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</si>
  <si>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</si>
  <si>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</si>
  <si>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</si>
  <si>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</si>
  <si>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</si>
  <si>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</si>
  <si>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</si>
  <si>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</si>
  <si>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</si>
  <si>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</si>
  <si>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</si>
  <si>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</si>
  <si>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</si>
  <si>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</si>
  <si>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</si>
  <si>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</si>
  <si>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</si>
  <si>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</si>
  <si>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</si>
  <si>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</si>
  <si>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</si>
  <si>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</si>
  <si>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</si>
  <si>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</si>
  <si>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</si>
  <si>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</si>
  <si>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</si>
  <si>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</si>
  <si>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</si>
  <si>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</si>
  <si>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</si>
  <si>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</si>
  <si>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</si>
  <si>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</si>
  <si>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</si>
  <si>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</si>
  <si>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</si>
  <si>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</si>
  <si>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</si>
  <si>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</si>
  <si>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</si>
  <si>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</si>
  <si>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</si>
  <si>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</si>
  <si>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</si>
  <si>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</si>
  <si>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</si>
  <si>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</si>
  <si>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</si>
  <si>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</si>
  <si>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</si>
  <si>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</si>
  <si>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</si>
  <si>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</si>
  <si>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</si>
  <si>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</si>
  <si>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</si>
  <si>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</si>
  <si>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</si>
  <si>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</si>
  <si>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</si>
  <si>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</si>
  <si>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</si>
  <si>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</si>
  <si>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</si>
  <si>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</si>
  <si>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</si>
  <si>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</si>
  <si>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</si>
  <si>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</si>
  <si>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</si>
  <si>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</si>
  <si>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</si>
  <si>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</si>
  <si>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</si>
  <si>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</si>
  <si>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</si>
  <si>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</si>
  <si>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</si>
  <si>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</si>
  <si>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</si>
  <si>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</si>
  <si>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</si>
  <si>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</si>
  <si>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</si>
  <si>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</si>
  <si>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</si>
  <si>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</si>
  <si>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</si>
  <si>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</si>
  <si>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</si>
  <si>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</si>
  <si>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</si>
  <si>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</si>
  <si>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</si>
  <si>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</si>
  <si>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</si>
  <si>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</si>
  <si>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</si>
  <si>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</si>
  <si>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</si>
  <si>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</si>
  <si>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</si>
  <si>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</si>
  <si>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</si>
  <si>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</si>
  <si>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</si>
  <si>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</si>
  <si>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</si>
  <si>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</si>
  <si>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</si>
  <si>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</si>
  <si>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</si>
  <si>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</si>
  <si>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</si>
  <si>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</si>
  <si>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</si>
  <si>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</si>
  <si>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</si>
  <si>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</si>
  <si>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</si>
  <si>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</si>
  <si>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</si>
  <si>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</si>
  <si>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</si>
  <si>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</si>
  <si>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</si>
  <si>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</si>
  <si>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</si>
  <si>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</si>
  <si>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</si>
  <si>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</si>
  <si>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</si>
  <si>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</si>
  <si>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</si>
  <si>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</si>
  <si>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</si>
  <si>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</si>
  <si>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</si>
  <si>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</si>
  <si>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</si>
  <si>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</si>
  <si>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</si>
  <si>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</si>
  <si>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</si>
  <si>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</si>
  <si>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</si>
  <si>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</si>
  <si>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</si>
  <si>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</si>
  <si>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</si>
  <si>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</si>
  <si>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</si>
  <si>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</si>
  <si>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</si>
  <si>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</si>
  <si>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</si>
  <si>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</si>
  <si>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</si>
  <si>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</si>
  <si>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</si>
  <si>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</si>
  <si>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</si>
  <si>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</si>
  <si>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</si>
  <si>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</si>
  <si>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</si>
  <si>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</si>
  <si>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</si>
  <si>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</si>
  <si>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</si>
  <si>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</si>
  <si>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</si>
  <si>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</si>
  <si>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</si>
  <si>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</si>
  <si>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</si>
  <si>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</si>
  <si>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</si>
  <si>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</si>
  <si>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</si>
  <si>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</si>
  <si>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</si>
  <si>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</si>
  <si>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</si>
  <si>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</si>
  <si>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</si>
  <si>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</si>
  <si>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</si>
  <si>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</si>
  <si>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</si>
  <si>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</si>
  <si>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</si>
  <si>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</si>
  <si>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</si>
  <si>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</si>
  <si>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</si>
  <si>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</si>
  <si>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</si>
  <si>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</si>
  <si>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</si>
  <si>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</si>
  <si>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</si>
  <si>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</si>
  <si>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</si>
  <si>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</si>
  <si>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</si>
  <si>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</si>
  <si>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</si>
  <si>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</si>
  <si>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</si>
  <si>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</si>
  <si>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</si>
  <si>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</si>
  <si>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</si>
  <si>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</si>
  <si>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</si>
  <si>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</si>
  <si>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</si>
  <si>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</si>
  <si>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</si>
  <si>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</si>
  <si>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</si>
  <si>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</si>
  <si>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</si>
  <si>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</si>
  <si>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</si>
  <si>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</si>
  <si>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</si>
  <si>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</si>
  <si>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</si>
  <si>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</si>
  <si>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</si>
  <si>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</si>
  <si>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</si>
  <si>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</si>
  <si>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</si>
  <si>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</si>
  <si>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</si>
  <si>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</si>
  <si>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</si>
  <si>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</si>
  <si>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</si>
  <si>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</si>
  <si>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</si>
  <si>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</si>
  <si>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</si>
  <si>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</si>
  <si>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</si>
  <si>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</si>
  <si>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</si>
  <si>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</si>
  <si>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</si>
  <si>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</si>
  <si>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</si>
  <si>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</si>
  <si>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</si>
  <si>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</si>
  <si>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</si>
  <si>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</si>
  <si>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</si>
  <si>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</si>
  <si>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</si>
  <si>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</si>
  <si>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</si>
  <si>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</si>
  <si>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</si>
  <si>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</si>
  <si>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</si>
  <si>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</si>
  <si>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</si>
  <si>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</si>
  <si>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</si>
  <si>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</si>
  <si>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</si>
  <si>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</si>
  <si>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</si>
  <si>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</si>
  <si>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</si>
  <si>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</si>
  <si>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</si>
  <si>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</si>
  <si>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</si>
  <si>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</si>
  <si>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</si>
  <si>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</si>
  <si>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</si>
  <si>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</si>
  <si>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</si>
  <si>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</si>
  <si>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</si>
  <si>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</si>
  <si>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</si>
  <si>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</si>
  <si>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</si>
  <si>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</si>
  <si>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</si>
  <si>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</si>
  <si>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</si>
  <si>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</si>
  <si>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</si>
  <si>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</si>
  <si>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</si>
  <si>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</si>
  <si>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</si>
  <si>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</si>
  <si>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</si>
  <si>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</si>
  <si>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</si>
  <si>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</si>
  <si>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</si>
  <si>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</si>
  <si>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</si>
  <si>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</si>
  <si>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</si>
  <si>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</si>
  <si>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</si>
  <si>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</si>
  <si>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</si>
  <si>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</si>
  <si>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</si>
  <si>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</si>
  <si>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</si>
  <si>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</si>
  <si>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</si>
  <si>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</si>
  <si>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</si>
  <si>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</si>
  <si>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</si>
  <si>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</si>
  <si>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</si>
  <si>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</si>
  <si>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</si>
  <si>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</si>
  <si>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</si>
  <si>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</si>
  <si>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</si>
  <si>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</si>
  <si>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</si>
  <si>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</si>
  <si>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</si>
  <si>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</si>
  <si>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</si>
  <si>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</si>
  <si>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</si>
  <si>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</si>
  <si>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</si>
  <si>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</si>
  <si>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</si>
  <si>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</si>
  <si>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</si>
  <si>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</si>
  <si>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</si>
  <si>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</si>
  <si>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</si>
  <si>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</si>
  <si>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</si>
  <si>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</si>
  <si>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</si>
  <si>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</si>
  <si>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</si>
  <si>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</si>
  <si>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</si>
  <si>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</si>
  <si>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</si>
  <si>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</si>
  <si>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</si>
  <si>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</si>
  <si>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</si>
  <si>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</si>
  <si>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</si>
  <si>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</si>
  <si>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</si>
  <si>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</si>
  <si>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</si>
  <si>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</si>
  <si>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</si>
  <si>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</si>
  <si>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</si>
  <si>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</si>
  <si>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</si>
  <si>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</si>
  <si>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</si>
  <si>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</si>
  <si>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</si>
  <si>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</si>
  <si>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</si>
  <si>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</si>
  <si>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</si>
  <si>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</si>
  <si>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</si>
  <si>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</si>
  <si>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</si>
  <si>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</si>
  <si>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</si>
  <si>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</si>
  <si>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</si>
  <si>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</si>
  <si>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</si>
  <si>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</si>
  <si>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</si>
  <si>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</si>
  <si>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</si>
  <si>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</si>
  <si>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</si>
  <si>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</si>
  <si>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</si>
  <si>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</si>
  <si>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</si>
  <si>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</si>
  <si>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</si>
  <si>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</si>
  <si>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</si>
  <si>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</si>
  <si>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</si>
  <si>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</si>
  <si>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</si>
  <si>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</si>
  <si>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</si>
  <si>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</si>
  <si>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</si>
  <si>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</si>
  <si>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</si>
  <si>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</si>
  <si>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</si>
  <si>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</si>
  <si>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</si>
  <si>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</si>
  <si>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</si>
  <si>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</si>
  <si>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</si>
  <si>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</si>
  <si>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</si>
  <si>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</si>
  <si>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</si>
  <si>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</si>
  <si>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</si>
  <si>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</si>
  <si>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</si>
  <si>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</si>
  <si>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</si>
  <si>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</si>
  <si>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</si>
  <si>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</si>
  <si>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</si>
  <si>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</si>
  <si>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</si>
  <si>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</si>
  <si>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</si>
  <si>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</si>
  <si>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</si>
  <si>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</si>
  <si>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</si>
  <si>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</si>
  <si>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</si>
  <si>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</si>
  <si>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</si>
  <si>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</si>
  <si>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</si>
  <si>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</si>
  <si>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</si>
  <si>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</si>
  <si>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</si>
  <si>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</si>
  <si>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</si>
  <si>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</si>
  <si>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</si>
  <si>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</si>
  <si>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</si>
  <si>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</si>
  <si>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</si>
  <si>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</si>
  <si>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</si>
  <si>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</si>
  <si>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</si>
  <si>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</si>
  <si>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</si>
  <si>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</si>
  <si>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</si>
  <si>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</si>
  <si>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</si>
  <si>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</si>
  <si>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</si>
  <si>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</si>
  <si>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</si>
  <si>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</si>
  <si>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</si>
  <si>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</si>
  <si>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</si>
  <si>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</si>
  <si>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</si>
  <si>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</si>
  <si>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</si>
  <si>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</si>
  <si>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</si>
  <si>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</si>
  <si>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</si>
  <si>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</si>
  <si>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</si>
  <si>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</si>
  <si>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</si>
  <si>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</si>
  <si>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</si>
  <si>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</si>
  <si>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</si>
  <si>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</si>
  <si>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</si>
  <si>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</si>
  <si>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</si>
  <si>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</si>
  <si>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</si>
  <si>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</si>
  <si>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</si>
  <si>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</si>
  <si>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</si>
  <si>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</si>
  <si>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</si>
  <si>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</si>
  <si>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</si>
  <si>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</si>
  <si>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</si>
  <si>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</si>
  <si>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</si>
  <si>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</si>
  <si>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</si>
  <si>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</si>
  <si>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</si>
  <si>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</si>
  <si>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</si>
  <si>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</si>
  <si>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</si>
  <si>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</si>
  <si>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</si>
  <si>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</si>
  <si>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</si>
  <si>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</si>
  <si>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</si>
  <si>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</si>
  <si>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</si>
  <si>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</si>
  <si>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</si>
  <si>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</si>
  <si>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</si>
  <si>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</si>
  <si>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</si>
  <si>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</si>
  <si>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</si>
  <si>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</si>
  <si>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</si>
  <si>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</si>
  <si>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</si>
  <si>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</si>
  <si>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</si>
  <si>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</si>
  <si>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</si>
  <si>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</si>
  <si>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</si>
  <si>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</si>
  <si>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</si>
  <si>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</si>
  <si>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</si>
  <si>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</si>
  <si>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</si>
  <si>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</si>
  <si>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</si>
  <si>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</si>
  <si>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</si>
  <si>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</si>
  <si>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</si>
  <si>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</si>
  <si>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</si>
  <si>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</si>
  <si>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</si>
  <si>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</si>
  <si>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</si>
  <si>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</si>
  <si>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</si>
  <si>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</si>
  <si>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</si>
  <si>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</si>
  <si>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</si>
  <si>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</si>
  <si>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</si>
  <si>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</si>
  <si>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</si>
  <si>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</si>
  <si>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</si>
  <si>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</si>
  <si>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</si>
  <si>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</si>
  <si>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</si>
  <si>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</si>
  <si>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</si>
  <si>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</si>
  <si>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</si>
  <si>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</si>
  <si>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</si>
  <si>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</si>
  <si>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</si>
  <si>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</si>
  <si>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</si>
  <si>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</si>
  <si>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</si>
  <si>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</si>
  <si>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</si>
  <si>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</si>
  <si>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</si>
  <si>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</si>
  <si>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</si>
  <si>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</si>
  <si>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</si>
  <si>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</si>
  <si>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</si>
  <si>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</si>
  <si>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</si>
  <si>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</si>
  <si>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</si>
  <si>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</si>
  <si>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</si>
  <si>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</si>
  <si>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</si>
  <si>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</si>
  <si>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</si>
  <si>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</si>
  <si>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</si>
  <si>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</si>
  <si>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</si>
  <si>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</si>
  <si>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</si>
  <si>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</si>
  <si>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</si>
  <si>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</si>
  <si>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</si>
  <si>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</si>
  <si>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</si>
  <si>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</si>
  <si>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</si>
  <si>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</si>
  <si>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</si>
  <si>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</si>
  <si>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</si>
  <si>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</si>
  <si>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</si>
  <si>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</si>
  <si>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</si>
  <si>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</si>
  <si>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</si>
  <si>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</si>
  <si>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</si>
  <si>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</si>
  <si>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</si>
  <si>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</si>
  <si>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</si>
  <si>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</si>
  <si>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</si>
  <si>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</si>
  <si>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</si>
  <si>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</si>
  <si>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</si>
  <si>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</si>
  <si>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</si>
  <si>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</si>
  <si>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</si>
  <si>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</si>
  <si>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</si>
  <si>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</si>
  <si>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</si>
  <si>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</si>
  <si>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</si>
  <si>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</si>
  <si>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</si>
  <si>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</si>
  <si>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</si>
  <si>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</si>
  <si>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</si>
  <si>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</si>
  <si>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</si>
  <si>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</si>
  <si>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</si>
  <si>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</si>
  <si>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</si>
  <si>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</si>
  <si>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</si>
  <si>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</si>
  <si>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</si>
  <si>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</si>
  <si>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</si>
  <si>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</si>
  <si>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</si>
  <si>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</si>
  <si>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</si>
  <si>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</si>
  <si>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</si>
  <si>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</si>
  <si>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</si>
  <si>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</si>
  <si>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</si>
  <si>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</si>
  <si>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</si>
  <si>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</si>
  <si>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</si>
  <si>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</si>
  <si>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</si>
  <si>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</si>
  <si>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</si>
  <si>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</si>
  <si>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</si>
  <si>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</si>
  <si>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</si>
  <si>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</si>
  <si>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</si>
  <si>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</si>
  <si>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</si>
  <si>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</si>
  <si>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</si>
  <si>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</si>
  <si>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</si>
  <si>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</si>
  <si>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</si>
  <si>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</si>
  <si>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</si>
  <si>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</si>
  <si>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</si>
  <si>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</si>
  <si>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</si>
  <si>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</si>
  <si>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</si>
  <si>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</si>
  <si>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</si>
  <si>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</si>
  <si>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</si>
  <si>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</si>
  <si>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</si>
  <si>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</si>
  <si>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</si>
  <si>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</si>
  <si>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</si>
  <si>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</si>
  <si>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</si>
  <si>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</si>
  <si>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</si>
  <si>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</si>
  <si>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</si>
  <si>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</si>
  <si>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</si>
  <si>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</si>
  <si>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</si>
  <si>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</si>
  <si>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</si>
  <si>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</si>
  <si>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</si>
  <si>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</si>
  <si>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</si>
  <si>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</si>
  <si>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</si>
  <si>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</si>
  <si>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</si>
  <si>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</si>
  <si>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</si>
  <si>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</si>
  <si>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</si>
  <si>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</si>
  <si>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</si>
  <si>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</si>
  <si>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</si>
  <si>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</si>
  <si>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</si>
  <si>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</si>
  <si>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</si>
  <si>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</si>
  <si>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</si>
  <si>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</si>
  <si>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</si>
  <si>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</si>
  <si>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</si>
  <si>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</si>
  <si>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</si>
  <si>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</si>
  <si>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</si>
  <si>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</si>
  <si>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</si>
  <si>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</si>
  <si>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</si>
  <si>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</si>
  <si>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</si>
  <si>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</si>
  <si>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</si>
  <si>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</si>
  <si>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</si>
  <si>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</si>
  <si>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</si>
  <si>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</si>
  <si>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</si>
  <si>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</si>
  <si>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</si>
  <si>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</si>
  <si>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</si>
  <si>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</si>
  <si>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</si>
  <si>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</si>
  <si>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</si>
  <si>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</si>
  <si>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</si>
  <si>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</si>
  <si>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</si>
  <si>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</si>
  <si>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</si>
  <si>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</si>
  <si>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</si>
  <si>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</si>
  <si>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</si>
  <si>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</si>
  <si>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</si>
  <si>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</si>
  <si>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</si>
  <si>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</si>
  <si>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</si>
  <si>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</si>
  <si>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</si>
  <si>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</si>
  <si>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</si>
  <si>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</si>
  <si>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</si>
  <si>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</si>
  <si>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</si>
  <si>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</si>
  <si>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</si>
  <si>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</si>
  <si>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</si>
  <si>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</si>
  <si>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</si>
  <si>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</si>
  <si>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</si>
  <si>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</si>
  <si>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</si>
  <si>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</si>
  <si>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</si>
  <si>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</si>
  <si>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</si>
  <si>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</si>
  <si>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</si>
  <si>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</si>
  <si>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</si>
  <si>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</si>
  <si>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</si>
  <si>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</si>
  <si>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</si>
  <si>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</si>
  <si>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</si>
  <si>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</si>
  <si>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</si>
  <si>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</si>
  <si>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</si>
  <si>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</si>
  <si>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</si>
  <si>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</si>
  <si>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</si>
  <si>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</si>
  <si>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</si>
  <si>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</si>
  <si>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</si>
  <si>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</si>
  <si>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</si>
  <si>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</si>
  <si>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</si>
  <si>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</si>
  <si>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</si>
  <si>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</si>
  <si>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</si>
  <si>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</si>
  <si>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</si>
  <si>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</si>
  <si>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</si>
  <si>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</si>
  <si>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</si>
  <si>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</si>
  <si>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</si>
  <si>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</si>
  <si>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</si>
  <si>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</si>
  <si>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</si>
  <si>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</si>
  <si>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</si>
  <si>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</si>
  <si>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</si>
  <si>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</si>
  <si>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</si>
  <si>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</si>
  <si>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</si>
  <si>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</si>
  <si>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</si>
  <si>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</si>
  <si>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</si>
  <si>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</si>
  <si>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</si>
  <si>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</si>
  <si>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</si>
  <si>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</si>
  <si>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</si>
  <si>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</si>
  <si>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</si>
  <si>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</si>
  <si>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</si>
  <si>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</si>
  <si>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</si>
  <si>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</si>
  <si>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</si>
  <si>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</si>
  <si>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</si>
  <si>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</si>
  <si>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</si>
  <si>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</si>
  <si>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</si>
  <si>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</si>
  <si>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</si>
  <si>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</si>
  <si>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</si>
  <si>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</si>
  <si>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</si>
  <si>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</si>
  <si>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</si>
  <si>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</si>
  <si>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</si>
  <si>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</si>
  <si>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</si>
  <si>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</si>
  <si>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</si>
  <si>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</si>
  <si>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</si>
  <si>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</si>
  <si>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</si>
  <si>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</si>
  <si>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</si>
  <si>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</si>
  <si>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</si>
  <si>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</si>
  <si>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</si>
  <si>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</si>
  <si>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</si>
  <si>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</si>
  <si>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</si>
  <si>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</si>
  <si>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</si>
  <si>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</si>
  <si>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</si>
  <si>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</si>
  <si>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</si>
  <si>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</si>
  <si>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</si>
  <si>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</si>
  <si>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</si>
  <si>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</si>
  <si>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</si>
  <si>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</si>
  <si>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</si>
  <si>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</si>
  <si>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</si>
  <si>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</si>
  <si>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</si>
  <si>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</si>
  <si>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</si>
  <si>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</si>
  <si>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</si>
  <si>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</si>
  <si>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</si>
  <si>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</si>
  <si>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</si>
  <si>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</si>
  <si>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</si>
  <si>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</si>
  <si>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</si>
  <si>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</si>
  <si>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</si>
  <si>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</si>
  <si>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</si>
  <si>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</si>
  <si>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</si>
  <si>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</si>
  <si>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</si>
  <si>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</si>
  <si>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</si>
  <si>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</si>
  <si>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</si>
  <si>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</si>
  <si>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</si>
  <si>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</si>
  <si>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</si>
  <si>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</si>
  <si>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</si>
  <si>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</si>
  <si>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</si>
  <si>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</si>
  <si>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</si>
  <si>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</si>
  <si>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</si>
  <si>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</si>
  <si>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</si>
  <si>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</si>
  <si>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</si>
  <si>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</si>
  <si>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</si>
  <si>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</si>
  <si>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</si>
  <si>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</si>
  <si>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</si>
  <si>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</si>
  <si>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</si>
  <si>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</si>
  <si>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</si>
  <si>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</si>
  <si>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</si>
  <si>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</si>
  <si>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</si>
  <si>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</si>
  <si>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</si>
  <si>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</si>
  <si>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</si>
  <si>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</si>
  <si>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</si>
  <si>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</si>
  <si>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</si>
  <si>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</si>
  <si>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</si>
  <si>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</si>
  <si>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</si>
  <si>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</si>
  <si>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</si>
  <si>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</si>
  <si>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</si>
  <si>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</si>
  <si>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</si>
  <si>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</si>
  <si>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</si>
  <si>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</si>
  <si>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</si>
  <si>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</si>
  <si>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</si>
  <si>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</si>
  <si>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</si>
  <si>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</si>
  <si>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</si>
  <si>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</si>
  <si>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</si>
  <si>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</si>
  <si>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</si>
  <si>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</si>
  <si>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</si>
  <si>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</si>
  <si>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</si>
  <si>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</si>
  <si>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</si>
  <si>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</si>
  <si>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</si>
  <si>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</si>
  <si>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</si>
  <si>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</si>
  <si>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</si>
  <si>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</si>
  <si>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</si>
  <si>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</si>
  <si>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</si>
  <si>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</si>
  <si>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</si>
  <si>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</si>
  <si>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</si>
  <si>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</si>
  <si>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</si>
  <si>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</si>
  <si>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</si>
  <si>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</si>
  <si>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</si>
  <si>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</si>
  <si>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</si>
  <si>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</si>
  <si>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</si>
  <si>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</si>
  <si>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</si>
  <si>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</si>
  <si>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</si>
  <si>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</si>
  <si>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</si>
  <si>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</si>
  <si>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</si>
  <si>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</si>
  <si>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</si>
  <si>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</si>
  <si>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</si>
  <si>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</si>
  <si>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</si>
  <si>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</si>
  <si>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</si>
  <si>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</si>
  <si>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</si>
  <si>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</si>
  <si>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</si>
  <si>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</si>
  <si>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</si>
  <si>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</si>
  <si>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</si>
  <si>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</si>
  <si>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</si>
  <si>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</si>
  <si>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</si>
  <si>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</si>
  <si>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</si>
  <si>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</si>
  <si>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</si>
  <si>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</si>
  <si>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</si>
  <si>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</si>
  <si>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</si>
  <si>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</si>
  <si>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</si>
  <si>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</si>
  <si>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</si>
  <si>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</si>
  <si>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</si>
  <si>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</si>
  <si>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</si>
  <si>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</si>
  <si>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</si>
  <si>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</si>
  <si>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</si>
  <si>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</si>
  <si>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</si>
  <si>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</si>
  <si>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</si>
  <si>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</si>
  <si>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</si>
  <si>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</si>
  <si>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</si>
  <si>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</si>
  <si>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</si>
  <si>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</si>
  <si>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</si>
  <si>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</si>
  <si>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</si>
  <si>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</si>
  <si>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</si>
  <si>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</si>
  <si>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</si>
  <si>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</si>
  <si>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</si>
  <si>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</si>
  <si>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</si>
  <si>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</si>
  <si>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</si>
  <si>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</si>
  <si>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</si>
  <si>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</si>
  <si>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</si>
  <si>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</si>
  <si>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</si>
  <si>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</si>
  <si>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</si>
  <si>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</si>
  <si>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</si>
  <si>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</si>
  <si>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</si>
  <si>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</si>
  <si>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</si>
  <si>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</si>
  <si>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</si>
  <si>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</si>
  <si>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</si>
  <si>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</si>
  <si>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</si>
  <si>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</si>
  <si>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</si>
  <si>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</si>
  <si>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</si>
  <si>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</si>
  <si>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</si>
  <si>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</si>
  <si>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</si>
  <si>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</si>
  <si>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</si>
  <si>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</si>
  <si>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</si>
  <si>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</si>
  <si>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</si>
  <si>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</si>
  <si>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</si>
  <si>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</si>
  <si>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</si>
  <si>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</si>
  <si>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</si>
  <si>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</si>
  <si>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</si>
  <si>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</si>
  <si>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</si>
  <si>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</si>
  <si>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</si>
  <si>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</si>
  <si>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</si>
  <si>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</si>
  <si>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</si>
  <si>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</si>
  <si>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</si>
  <si>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</si>
  <si>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</si>
  <si>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</si>
  <si>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</si>
  <si>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</si>
  <si>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</si>
  <si>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</si>
  <si>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</si>
  <si>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</si>
  <si>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</si>
  <si>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</si>
  <si>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</si>
  <si>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</si>
  <si>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</si>
  <si>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</si>
  <si>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</si>
  <si>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</si>
  <si>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</si>
  <si>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</si>
  <si>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</si>
  <si>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</si>
  <si>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</si>
  <si>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</si>
  <si>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</si>
  <si>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</si>
  <si>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</si>
  <si>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</si>
  <si>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</si>
  <si>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</si>
  <si>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</si>
  <si>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</si>
  <si>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</si>
  <si>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</si>
  <si>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</si>
  <si>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</si>
  <si>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</si>
  <si>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</si>
  <si>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</si>
  <si>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</si>
  <si>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</si>
  <si>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</si>
  <si>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</si>
  <si>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</si>
  <si>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</si>
  <si>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</si>
  <si>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</si>
  <si>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</si>
  <si>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</si>
  <si>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</si>
  <si>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</si>
  <si>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</si>
  <si>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</si>
  <si>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</si>
  <si>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</si>
  <si>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</si>
  <si>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</si>
  <si>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</si>
  <si>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</si>
  <si>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</si>
  <si>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</si>
  <si>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</si>
  <si>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</si>
  <si>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</si>
  <si>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</si>
  <si>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</si>
  <si>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</si>
  <si>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</si>
  <si>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</si>
  <si>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</si>
  <si>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</si>
  <si>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</si>
  <si>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</si>
  <si>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</si>
  <si>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</si>
  <si>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</si>
  <si>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</si>
  <si>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</si>
  <si>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</si>
  <si>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</si>
  <si>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</si>
  <si>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</si>
  <si>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</si>
  <si>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</si>
  <si>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</si>
  <si>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</si>
  <si>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</si>
  <si>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</si>
  <si>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</si>
  <si>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</si>
  <si>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</si>
  <si>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</si>
  <si>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</si>
  <si>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</si>
  <si>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</si>
  <si>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</si>
  <si>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</si>
  <si>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</si>
  <si>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</si>
  <si>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</si>
  <si>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</si>
  <si>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</si>
  <si>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</si>
  <si>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</si>
  <si>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</si>
  <si>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</si>
  <si>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</si>
  <si>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</si>
  <si>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</si>
  <si>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</si>
  <si>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</si>
  <si>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</si>
  <si>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</si>
  <si>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</si>
  <si>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</si>
  <si>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</si>
  <si>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</si>
  <si>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</si>
  <si>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</si>
  <si>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</si>
  <si>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</si>
  <si>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</si>
  <si>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</si>
  <si>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</si>
  <si>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</si>
  <si>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</si>
  <si>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</si>
  <si>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</si>
  <si>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</si>
  <si>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</si>
  <si>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</si>
  <si>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</si>
  <si>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</si>
  <si>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</si>
  <si>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</si>
  <si>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</si>
  <si>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</si>
  <si>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</si>
  <si>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</si>
  <si>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</si>
  <si>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</si>
  <si>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</si>
  <si>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</si>
  <si>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</si>
  <si>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</si>
  <si>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</si>
  <si>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</si>
  <si>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</si>
  <si>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</si>
  <si>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</si>
  <si>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</si>
  <si>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</si>
  <si>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</si>
  <si>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</si>
  <si>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</si>
  <si>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</si>
  <si>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</si>
  <si>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</si>
  <si>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</si>
  <si>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</si>
  <si>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</si>
  <si>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</si>
  <si>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</si>
  <si>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</si>
  <si>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</si>
  <si>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</si>
  <si>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</si>
  <si>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</si>
  <si>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</si>
  <si>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</si>
  <si>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</si>
  <si>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</si>
  <si>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</si>
  <si>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</si>
  <si>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</si>
  <si>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</si>
  <si>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</si>
  <si>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</si>
  <si>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</si>
  <si>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</si>
  <si>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</si>
  <si>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</si>
  <si>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</si>
  <si>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</si>
  <si>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</si>
  <si>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</si>
  <si>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</si>
  <si>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</si>
  <si>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</si>
  <si>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</si>
  <si>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</si>
  <si>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</si>
  <si>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</si>
  <si>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</si>
  <si>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</si>
  <si>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</si>
  <si>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</si>
  <si>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</si>
  <si>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</si>
  <si>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</si>
  <si>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</si>
  <si>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</si>
  <si>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</si>
  <si>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</si>
  <si>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</si>
  <si>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</si>
  <si>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</si>
  <si>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</si>
  <si>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</si>
  <si>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</si>
  <si>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</si>
  <si>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</si>
  <si>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</si>
  <si>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</si>
  <si>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</si>
  <si>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</si>
  <si>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</si>
  <si>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</si>
  <si>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</si>
  <si>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</si>
  <si>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</si>
  <si>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</si>
  <si>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</si>
  <si>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</si>
  <si>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</si>
  <si>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</si>
  <si>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</si>
  <si>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</si>
  <si>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</si>
  <si>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</si>
  <si>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</si>
  <si>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</si>
  <si>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</si>
  <si>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</si>
  <si>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</si>
  <si>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</si>
  <si>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</si>
  <si>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</si>
  <si>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</si>
  <si>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</si>
  <si>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</si>
  <si>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</si>
  <si>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</si>
  <si>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</si>
  <si>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</si>
  <si>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</si>
  <si>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</si>
  <si>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</si>
  <si>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</si>
  <si>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</si>
  <si>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</si>
  <si>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</si>
  <si>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</si>
  <si>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</si>
  <si>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</si>
  <si>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</si>
  <si>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</si>
  <si>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</si>
  <si>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</si>
  <si>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</si>
  <si>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</si>
  <si>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</si>
  <si>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</si>
  <si>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</si>
  <si>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</si>
  <si>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</si>
  <si>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</si>
  <si>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</si>
  <si>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</si>
  <si>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</si>
  <si>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</si>
  <si>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</si>
  <si>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</si>
  <si>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</si>
  <si>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</si>
  <si>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</si>
  <si>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</si>
  <si>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</si>
  <si>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</si>
  <si>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</si>
  <si>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</si>
  <si>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</si>
  <si>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</si>
  <si>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</si>
  <si>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</si>
  <si>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</si>
  <si>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</si>
  <si>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</si>
  <si>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</si>
  <si>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</si>
  <si>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</si>
  <si>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</si>
  <si>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</si>
  <si>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</si>
  <si>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</si>
  <si>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</si>
  <si>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</si>
  <si>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</si>
  <si>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</si>
  <si>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</si>
  <si>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</si>
  <si>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</si>
  <si>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</si>
  <si>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</si>
  <si>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</si>
  <si>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</si>
  <si>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</si>
  <si>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</si>
  <si>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</si>
  <si>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</si>
  <si>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</si>
  <si>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</si>
  <si>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</si>
  <si>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</si>
  <si>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</si>
  <si>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</si>
  <si>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</si>
  <si>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</si>
  <si>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</si>
  <si>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</si>
  <si>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</si>
  <si>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</si>
  <si>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</si>
  <si>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</si>
  <si>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</si>
  <si>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</si>
  <si>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</si>
  <si>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</si>
  <si>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</si>
  <si>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</si>
  <si>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</si>
  <si>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</si>
  <si>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</si>
  <si>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</si>
  <si>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</si>
  <si>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</si>
  <si>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</si>
  <si>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</si>
  <si>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</si>
  <si>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</si>
  <si>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</si>
  <si>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</si>
  <si>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</si>
  <si>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</si>
  <si>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</si>
  <si>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</si>
  <si>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</si>
  <si>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</si>
  <si>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</si>
  <si>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</si>
  <si>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</si>
  <si>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</si>
  <si>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</si>
  <si>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</si>
  <si>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</si>
  <si>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</si>
  <si>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</si>
  <si>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</si>
  <si>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</si>
  <si>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</si>
  <si>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</si>
  <si>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</si>
  <si>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</si>
  <si>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</si>
  <si>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</si>
  <si>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</si>
  <si>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</si>
  <si>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</si>
  <si>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</si>
  <si>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</si>
  <si>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</si>
  <si>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</si>
  <si>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</si>
  <si>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</si>
  <si>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</si>
  <si>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</si>
  <si>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</si>
  <si>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</si>
  <si>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</si>
  <si>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</si>
  <si>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</si>
  <si>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</si>
  <si>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</si>
  <si>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</si>
  <si>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</si>
  <si>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</si>
  <si>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</si>
  <si>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</si>
  <si>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</si>
  <si>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</si>
  <si>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</si>
  <si>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</si>
  <si>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</si>
  <si>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</si>
  <si>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</si>
  <si>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</si>
  <si>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</si>
  <si>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</si>
  <si>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</si>
  <si>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</si>
  <si>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</si>
  <si>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</si>
  <si>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</si>
  <si>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</si>
  <si>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</si>
  <si>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</si>
  <si>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</si>
  <si>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</si>
  <si>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</si>
  <si>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</si>
  <si>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</si>
  <si>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</si>
  <si>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</si>
  <si>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</si>
  <si>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</si>
  <si>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</si>
  <si>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</si>
  <si>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</si>
  <si>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</si>
  <si>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</si>
  <si>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</si>
  <si>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</si>
  <si>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</si>
  <si>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</si>
  <si>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</si>
  <si>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</si>
  <si>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</si>
  <si>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</si>
  <si>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</si>
  <si>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</si>
  <si>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</si>
  <si>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</si>
  <si>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</si>
  <si>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</si>
  <si>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</si>
  <si>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</si>
  <si>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</si>
  <si>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</si>
  <si>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</si>
  <si>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</si>
  <si>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</si>
  <si>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</si>
  <si>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</si>
  <si>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</si>
  <si>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</si>
  <si>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</si>
  <si>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</si>
  <si>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</si>
  <si>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</si>
  <si>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</si>
  <si>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</si>
  <si>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</si>
  <si>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</si>
  <si>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</si>
  <si>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</si>
  <si>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</si>
  <si>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</si>
  <si>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</si>
  <si>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</si>
  <si>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</si>
  <si>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</si>
  <si>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</si>
  <si>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</si>
  <si>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</si>
  <si>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</si>
  <si>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</si>
  <si>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</si>
  <si>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</si>
  <si>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</si>
  <si>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</si>
  <si>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</si>
  <si>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</si>
  <si>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</si>
  <si>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</si>
  <si>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</si>
  <si>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</si>
  <si>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</si>
  <si>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</si>
  <si>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</si>
  <si>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</si>
  <si>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</si>
  <si>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</si>
  <si>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</si>
  <si>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</si>
  <si>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</si>
  <si>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</si>
  <si>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</si>
  <si>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</si>
  <si>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</si>
  <si>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</si>
  <si>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</si>
  <si>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</si>
  <si>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</si>
  <si>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</si>
  <si>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</si>
  <si>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</si>
  <si>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</si>
  <si>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</si>
  <si>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</si>
  <si>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</si>
  <si>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</si>
  <si>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</si>
  <si>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</si>
  <si>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</si>
  <si>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</si>
  <si>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</si>
  <si>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</si>
  <si>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</si>
  <si>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</si>
  <si>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</si>
  <si>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</si>
  <si>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</si>
  <si>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</si>
  <si>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</si>
  <si>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</si>
  <si>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</si>
  <si>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</si>
  <si>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</si>
  <si>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</si>
  <si>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</si>
  <si>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</si>
  <si>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</si>
  <si>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</si>
  <si>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</si>
  <si>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</si>
  <si>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</si>
  <si>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</si>
  <si>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</si>
  <si>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</si>
  <si>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</si>
  <si>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</si>
  <si>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</si>
  <si>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</si>
  <si>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</si>
  <si>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</si>
  <si>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</si>
  <si>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</si>
  <si>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</si>
  <si>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</si>
  <si>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</si>
  <si>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</si>
  <si>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</si>
  <si>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</si>
  <si>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</si>
  <si>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</si>
  <si>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</si>
  <si>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</si>
  <si>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</si>
  <si>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</si>
  <si>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</si>
  <si>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</si>
  <si>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</si>
  <si>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</si>
  <si>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</si>
  <si>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</si>
  <si>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</si>
  <si>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</si>
  <si>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</si>
  <si>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</si>
  <si>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</si>
  <si>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</si>
  <si>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</si>
  <si>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</si>
  <si>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</si>
  <si>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</si>
  <si>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</si>
  <si>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</si>
  <si>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</si>
  <si>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</si>
  <si>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</si>
  <si>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</si>
  <si>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</si>
  <si>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</si>
  <si>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</si>
  <si>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</si>
  <si>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</si>
  <si>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</si>
  <si>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</si>
  <si>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</si>
  <si>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</si>
  <si>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</si>
  <si>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</si>
  <si>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</si>
  <si>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</si>
  <si>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</si>
  <si>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</si>
  <si>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</si>
  <si>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</si>
  <si>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</si>
  <si>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</si>
  <si>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</si>
  <si>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</si>
  <si>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</si>
  <si>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</si>
  <si>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</si>
  <si>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</si>
  <si>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</si>
  <si>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</si>
  <si>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</si>
  <si>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</si>
  <si>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</si>
  <si>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</si>
  <si>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</si>
  <si>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</si>
  <si>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</si>
  <si>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</si>
  <si>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</si>
  <si>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</si>
  <si>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</si>
  <si>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</si>
  <si>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</si>
  <si>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</si>
  <si>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</si>
  <si>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</si>
  <si>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</si>
  <si>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</si>
  <si>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</si>
  <si>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</si>
  <si>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</si>
  <si>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</si>
  <si>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</si>
  <si>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</si>
  <si>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</si>
  <si>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</si>
  <si>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</si>
  <si>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</si>
  <si>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</si>
  <si>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</si>
  <si>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</si>
  <si>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</si>
  <si>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</si>
  <si>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</si>
  <si>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</si>
  <si>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</si>
  <si>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</si>
  <si>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</si>
  <si>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</si>
  <si>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</si>
  <si>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</si>
  <si>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</si>
  <si>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</si>
  <si>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</si>
  <si>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</si>
  <si>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</si>
  <si>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</si>
  <si>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</si>
  <si>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</si>
  <si>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</si>
  <si>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</si>
  <si>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</si>
  <si>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</si>
  <si>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</si>
  <si>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</si>
  <si>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</si>
  <si>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</si>
  <si>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</si>
  <si>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</si>
  <si>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</si>
  <si>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</si>
  <si>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</si>
  <si>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</si>
  <si>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</si>
  <si>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</si>
  <si>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</si>
  <si>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</si>
  <si>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</si>
  <si>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</si>
  <si>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</si>
  <si>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</si>
  <si>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</si>
  <si>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</si>
  <si>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</si>
  <si>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</si>
  <si>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</si>
  <si>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</si>
  <si>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</si>
  <si>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</si>
  <si>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</si>
  <si>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</si>
  <si>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</si>
  <si>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</si>
  <si>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</si>
  <si>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</si>
  <si>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</si>
  <si>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</si>
  <si>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</si>
  <si>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</si>
  <si>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</si>
  <si>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</si>
  <si>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</si>
  <si>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</si>
  <si>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</si>
  <si>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</si>
  <si>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</si>
  <si>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</si>
  <si>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</si>
  <si>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</si>
  <si>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</si>
  <si>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</si>
  <si>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</si>
  <si>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</si>
  <si>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</si>
  <si>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</si>
  <si>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</si>
  <si>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</si>
  <si>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</si>
  <si>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</si>
  <si>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</si>
  <si>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</si>
  <si>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</si>
  <si>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</si>
  <si>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</si>
  <si>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</si>
  <si>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</si>
  <si>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</si>
  <si>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</si>
  <si>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</si>
  <si>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</si>
  <si>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</si>
  <si>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</si>
  <si>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</si>
  <si>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</si>
  <si>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</si>
  <si>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</si>
  <si>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</si>
  <si>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</si>
  <si>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</si>
  <si>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</si>
  <si>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</si>
  <si>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</si>
  <si>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</si>
  <si>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</si>
  <si>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</si>
  <si>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</si>
  <si>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</si>
  <si>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</si>
  <si>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</si>
  <si>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</si>
  <si>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</si>
  <si>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</si>
  <si>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</si>
  <si>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</si>
  <si>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</si>
  <si>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</si>
  <si>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</si>
  <si>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</si>
  <si>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</si>
  <si>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</si>
  <si>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</si>
  <si>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</si>
  <si>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</si>
  <si>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</si>
  <si>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</si>
  <si>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</si>
  <si>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</si>
  <si>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</si>
  <si>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</si>
  <si>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</si>
  <si>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</si>
  <si>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</si>
  <si>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</si>
  <si>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</si>
  <si>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</si>
  <si>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</si>
  <si>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</si>
  <si>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</si>
  <si>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</si>
  <si>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</si>
  <si>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</si>
  <si>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</si>
  <si>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</si>
  <si>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</si>
  <si>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</si>
  <si>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</si>
  <si>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</si>
  <si>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</si>
  <si>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</si>
  <si>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</si>
  <si>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</si>
  <si>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</si>
  <si>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</si>
  <si>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</si>
  <si>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</si>
  <si>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</si>
  <si>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</si>
  <si>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</si>
  <si>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</si>
  <si>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</si>
  <si>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</si>
  <si>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</si>
  <si>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</si>
  <si>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</si>
  <si>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</si>
  <si>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</si>
  <si>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</si>
  <si>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</si>
  <si>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</si>
  <si>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</si>
  <si>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</si>
  <si>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</si>
  <si>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</si>
  <si>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</si>
  <si>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</si>
  <si>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</si>
  <si>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</si>
  <si>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</si>
  <si>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</si>
  <si>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</si>
  <si>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</si>
  <si>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</si>
  <si>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</si>
  <si>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</si>
  <si>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</si>
  <si>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</si>
  <si>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</si>
  <si>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</si>
  <si>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</si>
  <si>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</si>
  <si>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</si>
  <si>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</si>
  <si>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</si>
  <si>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</si>
  <si>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</si>
  <si>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</si>
  <si>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</si>
  <si>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</si>
  <si>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</si>
  <si>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</si>
  <si>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</si>
  <si>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</si>
  <si>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</si>
  <si>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</si>
  <si>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</si>
  <si>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</si>
  <si>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</si>
  <si>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</si>
  <si>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</si>
  <si>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</si>
  <si>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</si>
  <si>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</si>
  <si>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</si>
  <si>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</si>
  <si>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</si>
  <si>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</si>
  <si>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</si>
  <si>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</si>
  <si>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</si>
  <si>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</si>
  <si>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</si>
  <si>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</si>
  <si>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</si>
  <si>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</si>
  <si>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</si>
  <si>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</si>
  <si>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</si>
  <si>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</si>
  <si>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</si>
  <si>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</si>
  <si>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</si>
  <si>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</si>
  <si>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</si>
  <si>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</si>
  <si>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</si>
  <si>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</si>
  <si>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</si>
  <si>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</si>
  <si>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</si>
  <si>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</si>
  <si>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</si>
  <si>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</si>
  <si>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</si>
  <si>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</si>
  <si>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</si>
  <si>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</si>
  <si>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</si>
  <si>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</si>
  <si>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</si>
  <si>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</si>
  <si>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</si>
  <si>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</si>
  <si>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</si>
  <si>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</si>
  <si>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</si>
  <si>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</si>
  <si>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</si>
  <si>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</si>
  <si>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</si>
  <si>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</si>
  <si>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</si>
  <si>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</si>
  <si>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</si>
  <si>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</si>
  <si>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</si>
  <si>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</si>
  <si>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</si>
  <si>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</si>
  <si>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</si>
  <si>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</si>
  <si>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</si>
  <si>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</si>
  <si>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</si>
  <si>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</si>
  <si>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</si>
  <si>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</si>
  <si>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</si>
  <si>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</si>
  <si>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</si>
  <si>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</si>
  <si>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</si>
  <si>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</si>
  <si>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</si>
  <si>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</si>
  <si>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</si>
  <si>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</si>
  <si>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</si>
  <si>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</si>
  <si>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</si>
  <si>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</si>
  <si>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</si>
  <si>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</si>
  <si>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</si>
  <si>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</si>
  <si>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</si>
  <si>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</si>
  <si>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</si>
  <si>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</si>
  <si>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</si>
  <si>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</si>
  <si>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</si>
  <si>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</si>
  <si>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</si>
  <si>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</si>
  <si>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</si>
  <si>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</si>
  <si>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</si>
  <si>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</si>
  <si>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</si>
  <si>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</si>
  <si>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</si>
  <si>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</si>
  <si>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</si>
  <si>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</si>
  <si>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</si>
  <si>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</si>
  <si>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</si>
  <si>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</si>
  <si>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</si>
  <si>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</si>
  <si>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</si>
  <si>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</si>
  <si>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</si>
  <si>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</si>
  <si>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</si>
  <si>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</si>
  <si>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</si>
  <si>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</si>
  <si>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</si>
  <si>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</si>
  <si>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</si>
  <si>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</si>
  <si>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</si>
  <si>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</si>
  <si>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</si>
  <si>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</si>
  <si>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</si>
  <si>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</si>
  <si>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</si>
  <si>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</si>
  <si>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</si>
  <si>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</si>
  <si>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</si>
  <si>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</si>
  <si>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</si>
  <si>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</si>
  <si>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</si>
  <si>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</si>
  <si>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</si>
  <si>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</si>
  <si>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</si>
  <si>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</si>
  <si>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</si>
  <si>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</si>
  <si>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</si>
  <si>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</si>
  <si>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</si>
  <si>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</si>
  <si>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</si>
  <si>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</si>
  <si>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</si>
  <si>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</si>
  <si>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</si>
  <si>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</si>
  <si>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</si>
  <si>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</si>
  <si>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</si>
  <si>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</si>
  <si>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</si>
  <si>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</si>
  <si>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</si>
  <si>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</si>
  <si>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</si>
  <si>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</si>
  <si>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</si>
  <si>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</si>
  <si>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</si>
  <si>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</si>
  <si>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</si>
  <si>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</si>
  <si>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</si>
  <si>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</si>
  <si>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</si>
  <si>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</si>
  <si>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</si>
  <si>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</si>
  <si>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</si>
  <si>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</si>
  <si>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</si>
  <si>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</si>
  <si>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</si>
  <si>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</si>
  <si>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</si>
  <si>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</si>
  <si>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</si>
  <si>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</si>
  <si>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</si>
  <si>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</si>
  <si>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</si>
  <si>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</si>
  <si>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</si>
  <si>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</si>
  <si>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</si>
  <si>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</si>
  <si>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</si>
  <si>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</si>
  <si>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</si>
  <si>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</si>
  <si>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</si>
  <si>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</si>
  <si>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</si>
  <si>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</si>
  <si>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</si>
  <si>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</si>
  <si>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</si>
  <si>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</si>
  <si>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</si>
  <si>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</si>
  <si>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</si>
  <si>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</si>
  <si>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</si>
  <si>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</si>
  <si>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</si>
  <si>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</si>
  <si>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</si>
  <si>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</si>
  <si>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</si>
  <si>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</si>
  <si>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</si>
  <si>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</si>
  <si>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</si>
  <si>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</si>
  <si>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</si>
  <si>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</si>
  <si>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</si>
  <si>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</si>
  <si>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</si>
  <si>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</si>
  <si>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</si>
  <si>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</si>
  <si>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</si>
  <si>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</si>
  <si>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</si>
  <si>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</si>
  <si>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</si>
  <si>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</si>
  <si>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</si>
  <si>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</si>
  <si>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</si>
  <si>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</si>
  <si>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</si>
  <si>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</si>
  <si>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</si>
  <si>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</si>
  <si>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</si>
  <si>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</si>
  <si>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</si>
  <si>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</si>
  <si>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</si>
  <si>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</si>
  <si>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</si>
  <si>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</si>
  <si>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</si>
  <si>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</si>
  <si>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</si>
  <si>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</si>
  <si>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</si>
  <si>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</si>
  <si>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</si>
  <si>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</si>
  <si>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</si>
  <si>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</si>
  <si>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</si>
  <si>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</si>
  <si>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</si>
  <si>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</si>
  <si>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</si>
  <si>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</si>
  <si>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</si>
  <si>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</si>
  <si>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</si>
  <si>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</si>
  <si>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</si>
  <si>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</si>
  <si>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</si>
  <si>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</si>
  <si>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</si>
  <si>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</si>
  <si>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</si>
  <si>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</si>
  <si>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</si>
  <si>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</si>
  <si>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</si>
  <si>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</si>
  <si>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</si>
  <si>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</si>
  <si>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</si>
  <si>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</si>
  <si>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</si>
  <si>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</si>
  <si>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</si>
  <si>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</si>
  <si>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</si>
  <si>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</si>
  <si>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</si>
  <si>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</si>
  <si>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</si>
  <si>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</si>
  <si>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</si>
  <si>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</si>
  <si>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</si>
  <si>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</si>
  <si>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</si>
  <si>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</si>
  <si>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</si>
  <si>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</si>
  <si>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</si>
  <si>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</si>
  <si>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</si>
  <si>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</si>
  <si>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</si>
  <si>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</si>
  <si>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</si>
  <si>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</si>
  <si>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</si>
  <si>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</si>
  <si>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</si>
  <si>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</si>
  <si>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</si>
  <si>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</si>
  <si>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</si>
  <si>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</si>
  <si>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</si>
  <si>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</si>
  <si>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</si>
  <si>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</si>
  <si>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</si>
  <si>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</si>
  <si>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</si>
  <si>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</si>
  <si>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</si>
  <si>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</si>
  <si>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</si>
  <si>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</si>
  <si>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</si>
  <si>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</si>
  <si>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</si>
  <si>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</si>
  <si>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</si>
  <si>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</si>
  <si>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</si>
  <si>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</si>
  <si>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</si>
  <si>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</si>
  <si>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</si>
  <si>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</si>
  <si>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</si>
  <si>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</si>
  <si>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</si>
  <si>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</si>
  <si>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</si>
  <si>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</si>
  <si>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</si>
  <si>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</si>
  <si>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</si>
  <si>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</si>
  <si>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</si>
  <si>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</si>
  <si>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</si>
  <si>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</si>
  <si>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</si>
  <si>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</si>
  <si>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</si>
  <si>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</si>
  <si>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</si>
  <si>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</si>
  <si>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</si>
  <si>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</si>
  <si>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</si>
  <si>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</si>
  <si>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</si>
  <si>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</si>
  <si>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</si>
  <si>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</si>
  <si>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</si>
  <si>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</si>
  <si>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</si>
  <si>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</si>
  <si>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</si>
  <si>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</si>
  <si>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</si>
  <si>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</si>
  <si>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</si>
  <si>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</si>
  <si>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</si>
  <si>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</si>
  <si>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</si>
  <si>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</si>
  <si>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</si>
  <si>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</si>
  <si>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</si>
  <si>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</si>
  <si>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</si>
  <si>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</si>
  <si>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</si>
  <si>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</si>
  <si>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</si>
  <si>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</si>
  <si>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</si>
  <si>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</si>
  <si>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</si>
  <si>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</si>
  <si>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</si>
  <si>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</si>
  <si>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</si>
  <si>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</si>
  <si>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</si>
  <si>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</si>
  <si>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</si>
  <si>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</si>
  <si>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</si>
  <si>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</si>
  <si>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</si>
  <si>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</si>
  <si>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</si>
  <si>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</si>
  <si>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</si>
  <si>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</si>
  <si>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</si>
  <si>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</si>
  <si>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</si>
  <si>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</si>
  <si>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</si>
  <si>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</si>
  <si>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</si>
  <si>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</si>
  <si>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</si>
  <si>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</si>
  <si>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</si>
  <si>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</si>
  <si>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</si>
  <si>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</si>
  <si>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</si>
  <si>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</si>
  <si>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</si>
  <si>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</si>
  <si>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</si>
  <si>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</si>
  <si>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</si>
  <si>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</si>
  <si>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</si>
  <si>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</si>
  <si>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</si>
  <si>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</si>
  <si>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</si>
  <si>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</si>
  <si>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</si>
  <si>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</si>
  <si>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</si>
  <si>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</si>
  <si>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</si>
  <si>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</si>
  <si>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</si>
  <si>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</si>
  <si>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</si>
  <si>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</si>
  <si>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</si>
  <si>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</si>
  <si>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</si>
  <si>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</si>
  <si>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</si>
  <si>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</si>
  <si>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</si>
  <si>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</si>
  <si>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</si>
  <si>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</si>
  <si>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</si>
  <si>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</si>
  <si>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</si>
  <si>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</si>
  <si>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</si>
  <si>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</si>
  <si>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</si>
  <si>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</si>
  <si>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</si>
  <si>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</si>
  <si>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</si>
  <si>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</si>
  <si>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</si>
  <si>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</si>
  <si>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</si>
  <si>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</si>
  <si>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</si>
  <si>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</si>
  <si>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</si>
  <si>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</si>
  <si>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</si>
  <si>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</si>
  <si>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</si>
  <si>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</si>
  <si>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</si>
  <si>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</si>
  <si>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</si>
  <si>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</si>
  <si>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</si>
  <si>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</si>
  <si>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</si>
  <si>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</si>
  <si>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</si>
  <si>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</si>
  <si>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</si>
  <si>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</si>
  <si>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</si>
  <si>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</si>
  <si>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</si>
  <si>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</si>
  <si>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</si>
  <si>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</si>
  <si>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</si>
  <si>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</si>
  <si>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</si>
  <si>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</si>
  <si>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</si>
  <si>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</si>
  <si>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</si>
  <si>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</si>
  <si>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</si>
  <si>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</si>
  <si>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</si>
  <si>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</si>
  <si>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</si>
  <si>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</si>
  <si>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</si>
  <si>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</si>
  <si>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</si>
  <si>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</si>
  <si>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</si>
  <si>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</si>
  <si>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</si>
  <si>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</si>
  <si>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</si>
  <si>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</si>
  <si>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</si>
  <si>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</si>
  <si>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</si>
  <si>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</si>
  <si>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</si>
  <si>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</si>
  <si>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</si>
  <si>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</si>
  <si>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</si>
  <si>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</si>
  <si>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</si>
  <si>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</si>
  <si>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</si>
  <si>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</si>
  <si>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</si>
  <si>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</si>
  <si>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</si>
  <si>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</si>
  <si>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</si>
  <si>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</si>
  <si>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</si>
  <si>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</si>
  <si>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</si>
  <si>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</si>
  <si>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</si>
  <si>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</si>
  <si>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</si>
  <si>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</si>
  <si>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</si>
  <si>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</si>
  <si>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</si>
  <si>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</si>
  <si>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</si>
  <si>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</si>
  <si>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</si>
  <si>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</si>
  <si>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</si>
  <si>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</si>
  <si>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</si>
  <si>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</si>
  <si>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</si>
  <si>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</si>
  <si>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</si>
  <si>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</si>
  <si>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</si>
  <si>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</si>
  <si>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</si>
  <si>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</si>
  <si>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</si>
  <si>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</si>
  <si>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</si>
  <si>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</si>
  <si>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</si>
  <si>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</si>
  <si>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</si>
  <si>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</si>
  <si>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</si>
  <si>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</si>
  <si>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</si>
  <si>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</si>
  <si>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</si>
  <si>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</si>
  <si>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</si>
  <si>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</si>
  <si>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</si>
  <si>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</si>
  <si>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</si>
  <si>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</si>
  <si>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</si>
  <si>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</si>
  <si>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</si>
  <si>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</si>
  <si>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</si>
  <si>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</si>
  <si>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</si>
  <si>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</si>
  <si>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</si>
  <si>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</si>
  <si>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</si>
  <si>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</si>
  <si>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</si>
  <si>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</si>
  <si>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</si>
  <si>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</si>
  <si>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</si>
  <si>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</si>
  <si>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</si>
  <si>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</si>
  <si>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</si>
  <si>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</si>
  <si>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</si>
  <si>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</si>
  <si>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</si>
  <si>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</si>
  <si>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</si>
  <si>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</si>
  <si>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</si>
  <si>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</si>
  <si>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</si>
  <si>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</si>
  <si>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</si>
  <si>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</si>
  <si>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</si>
  <si>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</si>
  <si>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</si>
  <si>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</si>
  <si>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</si>
  <si>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</si>
  <si>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</si>
  <si>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</si>
  <si>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</si>
  <si>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</si>
  <si>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</si>
  <si>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</si>
  <si>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</si>
  <si>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</si>
  <si>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</si>
  <si>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</si>
  <si>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</si>
  <si>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</si>
  <si>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</si>
  <si>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</si>
  <si>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</si>
  <si>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</si>
  <si>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</si>
  <si>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</si>
  <si>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</si>
  <si>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</si>
  <si>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</si>
  <si>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</si>
  <si>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</si>
  <si>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</si>
  <si>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</si>
  <si>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</si>
  <si>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</si>
  <si>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</si>
  <si>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</si>
  <si>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</si>
  <si>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</si>
  <si>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</si>
  <si>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</si>
  <si>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</si>
  <si>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</si>
  <si>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</si>
  <si>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</si>
  <si>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</si>
  <si>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</si>
  <si>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</si>
  <si>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</si>
  <si>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</si>
  <si>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</si>
  <si>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</si>
  <si>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</si>
  <si>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</si>
  <si>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</si>
  <si>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</si>
  <si>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</si>
  <si>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</si>
  <si>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</si>
  <si>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</si>
  <si>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</si>
  <si>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</si>
  <si>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</si>
  <si>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</si>
  <si>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</si>
  <si>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</si>
  <si>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</si>
  <si>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</si>
  <si>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</si>
  <si>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</si>
  <si>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</si>
  <si>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</si>
  <si>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</si>
  <si>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</si>
  <si>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</si>
  <si>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</si>
  <si>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</si>
  <si>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</si>
  <si>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</si>
  <si>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</si>
  <si>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</si>
  <si>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</si>
  <si>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</si>
  <si>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</si>
  <si>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</si>
  <si>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</si>
  <si>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</si>
  <si>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</si>
  <si>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</si>
  <si>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</si>
  <si>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</si>
  <si>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</si>
  <si>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</si>
  <si>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</si>
  <si>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</si>
  <si>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</si>
  <si>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</si>
  <si>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</si>
  <si>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</si>
  <si>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</si>
  <si>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</si>
  <si>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</si>
  <si>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</si>
  <si>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</si>
  <si>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</si>
  <si>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</si>
  <si>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</si>
  <si>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</si>
  <si>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</si>
  <si>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</si>
  <si>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</si>
  <si>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</si>
  <si>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</si>
  <si>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</si>
  <si>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</si>
  <si>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</si>
  <si>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</si>
  <si>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</si>
  <si>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</si>
  <si>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</si>
  <si>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</si>
  <si>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</si>
  <si>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</si>
  <si>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</si>
  <si>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</si>
  <si>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</si>
  <si>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</si>
  <si>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</si>
  <si>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</si>
  <si>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</si>
  <si>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</si>
  <si>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</si>
  <si>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</si>
  <si>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</si>
  <si>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</si>
  <si>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</si>
  <si>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</si>
  <si>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</si>
  <si>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</si>
  <si>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</si>
  <si>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</si>
  <si>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</si>
  <si>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</si>
  <si>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</si>
  <si>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</si>
  <si>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</si>
  <si>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</si>
  <si>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</si>
  <si>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</si>
  <si>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</si>
  <si>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</si>
  <si>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</si>
  <si>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</si>
  <si>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</si>
  <si>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</si>
  <si>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</si>
  <si>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</si>
  <si>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</si>
  <si>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</si>
  <si>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</si>
  <si>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</si>
  <si>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</si>
  <si>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</si>
  <si>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</si>
  <si>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</si>
  <si>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</si>
  <si>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</si>
  <si>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</si>
  <si>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</si>
  <si>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</si>
  <si>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</si>
  <si>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</si>
  <si>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</si>
  <si>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</si>
  <si>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</si>
  <si>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</si>
  <si>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</si>
  <si>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</si>
  <si>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</si>
  <si>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</si>
  <si>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</si>
  <si>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</si>
  <si>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</si>
  <si>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</si>
  <si>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</si>
  <si>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</si>
  <si>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</si>
  <si>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</si>
  <si>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</si>
  <si>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</si>
  <si>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</si>
  <si>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</si>
  <si>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</si>
  <si>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</si>
  <si>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</si>
  <si>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</si>
  <si>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</si>
  <si>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</si>
  <si>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</si>
  <si>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</si>
  <si>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</si>
  <si>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</si>
  <si>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</si>
  <si>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</si>
  <si>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</si>
  <si>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</si>
  <si>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</si>
  <si>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</si>
  <si>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</si>
  <si>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</si>
  <si>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</si>
  <si>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</si>
  <si>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</si>
  <si>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</si>
  <si>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</si>
  <si>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</si>
  <si>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</si>
  <si>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</si>
  <si>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</si>
  <si>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</si>
  <si>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</si>
  <si>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</si>
  <si>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</si>
  <si>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</si>
  <si>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</si>
  <si>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</si>
  <si>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</si>
  <si>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</si>
  <si>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</si>
  <si>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</si>
  <si>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</si>
  <si>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</si>
  <si>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</si>
  <si>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</si>
  <si>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</si>
  <si>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</si>
  <si>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</si>
  <si>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</si>
  <si>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</si>
  <si>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</si>
  <si>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</si>
  <si>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</si>
  <si>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</si>
  <si>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</si>
  <si>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</si>
  <si>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</si>
  <si>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</si>
  <si>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</si>
  <si>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</si>
  <si>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</si>
  <si>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</si>
  <si>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</si>
  <si>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</si>
  <si>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</si>
  <si>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</si>
  <si>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</si>
  <si>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</si>
  <si>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</si>
  <si>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</si>
  <si>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</si>
  <si>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</si>
  <si>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</si>
  <si>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</si>
  <si>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</si>
  <si>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</si>
  <si>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</si>
  <si>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</si>
  <si>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</si>
  <si>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</si>
  <si>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</si>
  <si>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</si>
  <si>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</si>
  <si>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</si>
  <si>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</si>
  <si>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</si>
  <si>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</si>
  <si>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</si>
  <si>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</si>
  <si>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</si>
  <si>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</si>
  <si>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</si>
  <si>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</si>
  <si>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</si>
  <si>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</si>
  <si>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</si>
  <si>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</si>
  <si>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</si>
  <si>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</si>
  <si>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</si>
  <si>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</si>
  <si>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</si>
  <si>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</si>
  <si>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</si>
  <si>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</si>
  <si>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</si>
  <si>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</si>
  <si>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</si>
  <si>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</si>
  <si>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</si>
  <si>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</si>
  <si>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</si>
  <si>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</si>
  <si>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</si>
  <si>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</si>
  <si>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</si>
  <si>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</si>
  <si>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</si>
  <si>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</si>
  <si>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</si>
  <si>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</si>
  <si>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</si>
  <si>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</si>
  <si>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</si>
  <si>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</si>
  <si>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</si>
  <si>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</si>
  <si>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</si>
  <si>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</si>
  <si>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</si>
  <si>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</si>
  <si>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</si>
  <si>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</si>
  <si>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</si>
  <si>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</si>
  <si>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</si>
  <si>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</si>
  <si>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</si>
  <si>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</si>
  <si>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</si>
  <si>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</si>
  <si>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</si>
  <si>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</si>
  <si>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</si>
  <si>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</si>
  <si>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</si>
  <si>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</si>
  <si>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</si>
  <si>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</si>
  <si>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</si>
  <si>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</si>
  <si>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</si>
  <si>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</si>
  <si>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</si>
  <si>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</si>
  <si>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</si>
  <si>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</si>
  <si>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</si>
  <si>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</si>
  <si>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</si>
  <si>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</si>
  <si>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</si>
  <si>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</si>
  <si>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</si>
  <si>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</si>
  <si>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</si>
  <si>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</si>
  <si>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</si>
  <si>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</si>
  <si>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</si>
  <si>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</si>
  <si>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</si>
  <si>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</si>
  <si>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</si>
  <si>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</si>
  <si>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</si>
  <si>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</si>
  <si>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</si>
  <si>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</si>
  <si>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</si>
  <si>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</si>
  <si>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</si>
  <si>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</si>
  <si>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</si>
  <si>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</si>
  <si>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</si>
  <si>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</si>
  <si>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</si>
  <si>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</si>
  <si>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</si>
  <si>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</si>
  <si>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</si>
  <si>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</si>
  <si>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</si>
  <si>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</si>
  <si>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</si>
  <si>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</si>
  <si>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</si>
  <si>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</si>
  <si>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</si>
  <si>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</si>
  <si>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</si>
  <si>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</si>
  <si>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</si>
  <si>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</si>
  <si>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</si>
  <si>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</si>
  <si>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</si>
  <si>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</si>
  <si>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</si>
  <si>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</si>
  <si>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</si>
  <si>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</si>
  <si>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</si>
  <si>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</si>
  <si>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</si>
  <si>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</si>
  <si>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</si>
  <si>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</si>
  <si>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</si>
  <si>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</si>
  <si>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</si>
  <si>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</si>
  <si>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</si>
  <si>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</si>
  <si>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</si>
  <si>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</si>
  <si>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</si>
  <si>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</si>
  <si>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</si>
  <si>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</si>
  <si>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</si>
  <si>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</si>
  <si>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</si>
  <si>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</si>
  <si>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</si>
  <si>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</si>
  <si>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</si>
  <si>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</si>
  <si>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</si>
  <si>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</si>
  <si>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</si>
  <si>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</si>
  <si>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</si>
  <si>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</si>
  <si>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</si>
  <si>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</si>
  <si>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</si>
  <si>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</si>
  <si>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</si>
  <si>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</si>
  <si>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</si>
  <si>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</si>
  <si>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</si>
  <si>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</si>
  <si>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</si>
  <si>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</si>
  <si>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</si>
  <si>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</si>
  <si>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</si>
  <si>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</si>
  <si>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</si>
  <si>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</si>
  <si>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</si>
  <si>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</si>
  <si>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</si>
  <si>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</si>
  <si>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</si>
  <si>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</si>
  <si>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</si>
  <si>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</si>
  <si>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</si>
  <si>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</si>
  <si>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</si>
  <si>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</si>
  <si>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</si>
  <si>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</si>
  <si>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</si>
  <si>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</si>
  <si>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</si>
  <si>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</si>
  <si>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</si>
  <si>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</si>
  <si>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</si>
  <si>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</si>
  <si>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</si>
  <si>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</si>
  <si>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</si>
  <si>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</si>
  <si>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</si>
  <si>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</si>
  <si>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</si>
  <si>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</si>
  <si>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</si>
  <si>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</si>
  <si>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</si>
  <si>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</si>
  <si>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</si>
  <si>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</si>
  <si>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</si>
  <si>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</si>
  <si>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</si>
  <si>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</si>
  <si>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</si>
  <si>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</si>
  <si>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</si>
  <si>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</si>
  <si>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</si>
  <si>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</si>
  <si>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</si>
  <si>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</si>
  <si>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</si>
  <si>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</si>
  <si>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</si>
  <si>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</si>
  <si>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</si>
  <si>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</si>
  <si>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</si>
  <si>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</si>
  <si>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</si>
  <si>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</si>
  <si>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</si>
  <si>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</si>
  <si>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</si>
  <si>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</si>
  <si>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</si>
  <si>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</si>
  <si>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</si>
  <si>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</si>
  <si>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</si>
  <si>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</si>
  <si>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</si>
  <si>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</si>
  <si>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</si>
  <si>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</si>
  <si>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</si>
  <si>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</si>
  <si>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</si>
  <si>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</si>
  <si>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</si>
  <si>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</si>
  <si>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</si>
  <si>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</si>
  <si>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</si>
  <si>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</si>
  <si>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</si>
  <si>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</si>
  <si>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</si>
  <si>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</si>
  <si>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</si>
  <si>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</si>
  <si>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</si>
  <si>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</si>
  <si>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</si>
  <si>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</si>
  <si>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</si>
  <si>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</si>
  <si>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</si>
  <si>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</si>
  <si>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</si>
  <si>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</si>
  <si>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</si>
  <si>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</si>
  <si>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</si>
  <si>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</si>
  <si>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</si>
  <si>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</si>
  <si>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</si>
  <si>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</si>
  <si>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</si>
  <si>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</si>
  <si>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</si>
  <si>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</si>
  <si>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</si>
  <si>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</si>
  <si>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</si>
  <si>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</si>
  <si>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</si>
  <si>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</si>
  <si>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</si>
  <si>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</si>
  <si>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</si>
  <si>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</si>
  <si>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</si>
  <si>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</si>
  <si>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</si>
  <si>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</si>
  <si>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</si>
  <si>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</si>
  <si>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</si>
  <si>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</si>
  <si>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</si>
  <si>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</si>
  <si>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</si>
  <si>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</si>
  <si>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</si>
  <si>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</si>
  <si>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</si>
  <si>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</si>
  <si>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</si>
  <si>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</si>
  <si>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</si>
  <si>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</si>
  <si>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</si>
  <si>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</si>
  <si>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</si>
  <si>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</si>
  <si>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</si>
  <si>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</si>
  <si>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</si>
  <si>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</si>
  <si>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</si>
  <si>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</si>
  <si>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</si>
  <si>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</si>
  <si>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</si>
  <si>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</si>
  <si>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</si>
  <si>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</si>
  <si>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</si>
  <si>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</si>
  <si>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</si>
  <si>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</si>
  <si>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</si>
  <si>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</si>
  <si>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</si>
  <si>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</si>
  <si>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</si>
  <si>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</si>
  <si>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</si>
  <si>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</si>
  <si>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</si>
  <si>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</si>
  <si>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</si>
  <si>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</si>
  <si>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</si>
  <si>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</si>
  <si>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</si>
  <si>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</si>
  <si>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</si>
  <si>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</si>
  <si>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</si>
  <si>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</si>
  <si>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</si>
  <si>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</si>
  <si>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</si>
  <si>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</si>
  <si>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</si>
  <si>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</si>
  <si>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</si>
  <si>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</si>
  <si>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</si>
  <si>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</si>
  <si>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</si>
  <si>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</si>
  <si>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</si>
  <si>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</si>
  <si>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</si>
  <si>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</si>
  <si>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</si>
  <si>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</si>
  <si>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</si>
  <si>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</si>
  <si>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</si>
  <si>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</si>
  <si>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</si>
  <si>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</si>
  <si>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</si>
  <si>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</si>
  <si>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</si>
  <si>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</si>
  <si>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</si>
  <si>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</si>
  <si>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</si>
  <si>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</si>
  <si>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</si>
  <si>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</si>
  <si>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</si>
  <si>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</si>
  <si>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</si>
  <si>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</si>
  <si>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</si>
  <si>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</si>
  <si>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</si>
  <si>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</si>
  <si>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</si>
  <si>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</si>
  <si>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</si>
  <si>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</si>
  <si>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</si>
  <si>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</si>
  <si>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</si>
  <si>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</si>
  <si>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</si>
  <si>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</si>
  <si>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</si>
  <si>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</si>
  <si>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</si>
  <si>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</si>
  <si>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</si>
  <si>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</si>
  <si>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</si>
  <si>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</si>
  <si>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</si>
  <si>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</si>
  <si>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</si>
  <si>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</si>
  <si>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</si>
  <si>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</si>
  <si>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</si>
  <si>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</si>
  <si>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</si>
  <si>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</si>
  <si>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</si>
  <si>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</si>
  <si>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</si>
  <si>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</si>
  <si>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</si>
  <si>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</si>
  <si>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</si>
  <si>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</si>
  <si>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</si>
  <si>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</si>
  <si>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</si>
  <si>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</si>
  <si>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</si>
  <si>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</si>
  <si>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</si>
  <si>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</si>
  <si>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</si>
  <si>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</si>
  <si>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</si>
  <si>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</si>
  <si>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</si>
  <si>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</si>
  <si>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</si>
  <si>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</si>
  <si>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</si>
  <si>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</si>
  <si>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</si>
  <si>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</si>
  <si>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</si>
  <si>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</si>
  <si>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</si>
  <si>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</si>
  <si>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</si>
  <si>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</si>
  <si>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</si>
  <si>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</si>
  <si>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</si>
  <si>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</si>
  <si>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</si>
  <si>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</si>
  <si>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</si>
  <si>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</si>
  <si>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</si>
  <si>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</si>
  <si>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</si>
  <si>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</si>
  <si>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</si>
  <si>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</si>
  <si>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</si>
  <si>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</si>
  <si>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</si>
  <si>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</si>
  <si>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</si>
  <si>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</si>
  <si>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</si>
  <si>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</si>
  <si>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</si>
  <si>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</si>
  <si>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</si>
  <si>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</si>
  <si>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</si>
  <si>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</si>
  <si>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</si>
  <si>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</si>
  <si>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</si>
  <si>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</si>
  <si>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</si>
  <si>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</si>
  <si>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</si>
  <si>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</si>
  <si>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</si>
  <si>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</si>
  <si>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</si>
  <si>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</si>
  <si>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</si>
  <si>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</si>
  <si>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</si>
  <si>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</si>
  <si>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</si>
  <si>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</si>
  <si>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</si>
  <si>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</si>
  <si>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</si>
  <si>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</si>
  <si>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</si>
  <si>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</si>
  <si>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</si>
  <si>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</si>
  <si>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</si>
  <si>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</si>
  <si>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</si>
  <si>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</si>
  <si>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</si>
  <si>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</si>
  <si>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</si>
  <si>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</si>
  <si>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</si>
  <si>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</si>
  <si>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</si>
  <si>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</si>
  <si>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</si>
  <si>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</si>
  <si>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</si>
  <si>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</si>
  <si>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</si>
  <si>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</si>
  <si>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</si>
  <si>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</si>
  <si>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</si>
  <si>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</si>
  <si>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</si>
  <si>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</si>
  <si>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</si>
  <si>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</si>
  <si>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</si>
  <si>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</si>
  <si>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</si>
  <si>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</si>
  <si>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</si>
  <si>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</si>
  <si>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</si>
  <si>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</si>
  <si>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</si>
  <si>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</si>
  <si>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</si>
  <si>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</si>
  <si>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</si>
  <si>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</si>
  <si>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</si>
  <si>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</si>
  <si>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</si>
  <si>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</si>
  <si>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</si>
  <si>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</si>
  <si>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</si>
  <si>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</si>
  <si>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</si>
  <si>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</si>
  <si>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</si>
  <si>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</si>
  <si>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</si>
  <si>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</si>
  <si>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</si>
  <si>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</si>
  <si>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</si>
  <si>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</si>
  <si>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</si>
  <si>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</si>
  <si>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</si>
  <si>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</si>
  <si>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</si>
  <si>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</si>
  <si>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</si>
  <si>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</si>
  <si>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</si>
  <si>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</si>
  <si>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</si>
  <si>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</si>
  <si>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</si>
  <si>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</si>
  <si>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</si>
  <si>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</si>
  <si>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</si>
  <si>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</si>
  <si>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</si>
  <si>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</si>
  <si>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</si>
  <si>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</si>
  <si>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</si>
  <si>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</si>
  <si>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</si>
  <si>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</si>
  <si>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</si>
  <si>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</si>
  <si>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</si>
  <si>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</si>
  <si>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</si>
  <si>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</si>
  <si>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</si>
  <si>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</si>
  <si>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</si>
  <si>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</si>
  <si>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</si>
  <si>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</si>
  <si>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</si>
  <si>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</si>
  <si>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</si>
  <si>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</si>
  <si>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</si>
  <si>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</si>
  <si>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</si>
  <si>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</si>
  <si>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</si>
  <si>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</si>
  <si>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</si>
  <si>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</si>
  <si>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</si>
  <si>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</si>
  <si>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</si>
  <si>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</si>
  <si>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</si>
  <si>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</si>
  <si>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</si>
  <si>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</si>
  <si>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</si>
  <si>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</si>
  <si>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</si>
  <si>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</si>
  <si>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</si>
  <si>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</si>
  <si>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</si>
  <si>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</si>
  <si>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</si>
  <si>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</si>
  <si>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</si>
  <si>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</si>
  <si>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</si>
  <si>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</si>
  <si>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</si>
  <si>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</si>
  <si>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</si>
  <si>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</si>
  <si>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</si>
  <si>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</si>
  <si>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</si>
  <si>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</si>
  <si>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</si>
  <si>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</si>
  <si>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</si>
  <si>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</si>
  <si>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</si>
  <si>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</si>
  <si>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</si>
  <si>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</si>
  <si>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</si>
  <si>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</si>
  <si>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</si>
  <si>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</si>
  <si>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</si>
  <si>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</si>
  <si>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</si>
  <si>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</si>
  <si>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</si>
  <si>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</si>
  <si>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</si>
  <si>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</si>
  <si>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</si>
  <si>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</si>
  <si>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</si>
  <si>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</si>
  <si>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</si>
  <si>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</si>
  <si>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</si>
  <si>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</si>
  <si>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</si>
  <si>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</si>
  <si>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</si>
  <si>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</si>
  <si>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</si>
  <si>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</si>
  <si>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</si>
  <si>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</si>
  <si>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</si>
  <si>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</si>
  <si>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</si>
  <si>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</si>
  <si>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</si>
  <si>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</si>
  <si>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</si>
  <si>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</si>
  <si>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</si>
  <si>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</si>
  <si>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</si>
  <si>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</si>
  <si>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</si>
  <si>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</si>
  <si>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</si>
  <si>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</si>
  <si>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</si>
  <si>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</si>
  <si>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</si>
  <si>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</si>
  <si>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</si>
  <si>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</si>
  <si>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</si>
  <si>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</si>
  <si>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</si>
  <si>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</si>
  <si>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</si>
  <si>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</si>
  <si>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</si>
  <si>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</si>
  <si>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</si>
  <si>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</si>
  <si>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</si>
  <si>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</si>
  <si>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</si>
  <si>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</si>
  <si>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</si>
  <si>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</si>
  <si>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</si>
  <si>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</si>
  <si>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</si>
  <si>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</si>
  <si>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</si>
  <si>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</si>
  <si>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</si>
  <si>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</si>
  <si>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</si>
  <si>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</si>
  <si>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</si>
  <si>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</si>
  <si>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</si>
  <si>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</si>
  <si>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</si>
  <si>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</si>
  <si>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</si>
  <si>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</si>
  <si>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</si>
  <si>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</si>
  <si>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</si>
  <si>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</si>
  <si>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</si>
  <si>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</si>
  <si>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</si>
  <si>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</si>
  <si>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</si>
  <si>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</si>
  <si>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</si>
  <si>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</si>
  <si>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</si>
  <si>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</si>
  <si>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</si>
  <si>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</si>
  <si>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</si>
  <si>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</si>
  <si>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</si>
  <si>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</si>
  <si>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</si>
  <si>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</si>
  <si>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</si>
  <si>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</si>
  <si>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</si>
  <si>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</si>
  <si>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</si>
  <si>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</si>
  <si>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</si>
  <si>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</si>
  <si>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</si>
  <si>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</si>
  <si>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</si>
  <si>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</si>
  <si>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</si>
  <si>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</si>
  <si>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</si>
  <si>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</si>
  <si>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</si>
  <si>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</si>
  <si>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</si>
  <si>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</si>
  <si>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</si>
  <si>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</si>
  <si>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</si>
  <si>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</si>
  <si>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</si>
  <si>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</si>
  <si>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</si>
  <si>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</si>
  <si>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</si>
  <si>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</si>
  <si>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</si>
  <si>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</si>
  <si>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</si>
  <si>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</si>
  <si>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</si>
  <si>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</si>
  <si>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</si>
  <si>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</si>
  <si>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</si>
  <si>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</si>
  <si>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</si>
  <si>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</si>
  <si>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</si>
  <si>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</si>
  <si>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</si>
  <si>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</si>
  <si>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</si>
  <si>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</si>
  <si>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</si>
  <si>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</si>
  <si>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</si>
  <si>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</si>
  <si>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</si>
  <si>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</si>
  <si>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</si>
  <si>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</si>
  <si>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</si>
  <si>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</si>
  <si>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</si>
  <si>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</si>
  <si>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</si>
  <si>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</si>
  <si>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</si>
  <si>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</si>
  <si>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</si>
  <si>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</si>
  <si>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</si>
  <si>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</si>
  <si>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</si>
  <si>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</si>
  <si>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</si>
  <si>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</si>
  <si>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</si>
  <si>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</si>
  <si>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</si>
  <si>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</si>
  <si>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</si>
  <si>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</si>
  <si>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</si>
  <si>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</si>
  <si>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</si>
  <si>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</si>
  <si>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</si>
  <si>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</si>
  <si>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</si>
  <si>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</si>
  <si>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</si>
  <si>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</si>
  <si>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</si>
  <si>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</si>
  <si>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</si>
  <si>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</si>
  <si>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</si>
  <si>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</si>
  <si>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</si>
  <si>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</si>
  <si>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</si>
  <si>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</si>
  <si>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</si>
  <si>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</si>
  <si>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</si>
  <si>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</si>
  <si>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</si>
  <si>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</si>
  <si>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</si>
  <si>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</si>
  <si>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</si>
  <si>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</si>
  <si>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</si>
  <si>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</si>
  <si>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</si>
  <si>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</si>
  <si>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</si>
  <si>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</si>
  <si>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</si>
  <si>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</si>
  <si>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</si>
  <si>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</si>
  <si>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</si>
  <si>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</si>
  <si>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</si>
  <si>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</si>
  <si>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</si>
  <si>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</si>
  <si>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</si>
  <si>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</si>
  <si>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</si>
  <si>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</si>
  <si>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</si>
  <si>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</si>
  <si>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</si>
  <si>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</si>
  <si>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</si>
  <si>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</si>
  <si>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</si>
  <si>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</si>
  <si>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</si>
  <si>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</si>
  <si>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</si>
  <si>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</si>
  <si>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</si>
  <si>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</si>
  <si>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</si>
  <si>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</si>
  <si>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</si>
  <si>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</si>
  <si>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</si>
  <si>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</si>
  <si>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</si>
  <si>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</si>
  <si>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</si>
  <si>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</si>
  <si>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</si>
  <si>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</si>
  <si>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</si>
  <si>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</si>
  <si>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</si>
  <si>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</si>
  <si>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</si>
  <si>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</si>
  <si>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</si>
  <si>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</si>
  <si>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</si>
  <si>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</si>
  <si>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</si>
  <si>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</si>
  <si>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</si>
  <si>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</si>
  <si>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</si>
  <si>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</si>
  <si>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</si>
  <si>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</si>
  <si>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</si>
  <si>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</si>
  <si>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</si>
  <si>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</si>
  <si>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</si>
  <si>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</si>
  <si>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</si>
  <si>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</si>
  <si>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</si>
  <si>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</si>
  <si>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</si>
  <si>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</si>
  <si>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</si>
  <si>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</si>
  <si>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</si>
  <si>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</si>
  <si>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</si>
  <si>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</si>
  <si>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</si>
  <si>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</si>
  <si>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</si>
  <si>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</si>
  <si>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</si>
  <si>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</si>
  <si>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</si>
  <si>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</si>
  <si>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</si>
  <si>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</si>
  <si>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</si>
  <si>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</si>
  <si>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</si>
  <si>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</si>
  <si>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</si>
  <si>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</si>
  <si>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</si>
  <si>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</si>
  <si>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</si>
  <si>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</si>
  <si>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</si>
  <si>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</si>
  <si>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</si>
  <si>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</si>
  <si>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</si>
  <si>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</si>
  <si>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</si>
  <si>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</si>
  <si>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</si>
  <si>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</si>
  <si>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</si>
  <si>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</si>
  <si>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</si>
  <si>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</si>
  <si>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</si>
  <si>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</si>
  <si>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</si>
  <si>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</si>
  <si>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</si>
  <si>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</si>
  <si>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</si>
  <si>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</si>
  <si>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</si>
  <si>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</si>
  <si>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</si>
  <si>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</si>
  <si>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</si>
  <si>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</si>
  <si>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</si>
  <si>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</si>
  <si>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</si>
  <si>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</si>
  <si>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</si>
  <si>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</si>
  <si>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</si>
  <si>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</si>
  <si>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</si>
  <si>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</si>
  <si>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</si>
  <si>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</si>
  <si>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</si>
  <si>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</si>
  <si>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</si>
  <si>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</si>
  <si>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</si>
  <si>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</si>
  <si>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</si>
  <si>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</si>
  <si>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</si>
  <si>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</si>
  <si>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</si>
  <si>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</si>
  <si>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</si>
  <si>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</si>
  <si>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</si>
  <si>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</si>
  <si>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</si>
  <si>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</si>
  <si>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</si>
  <si>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</si>
  <si>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</si>
  <si>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</si>
  <si>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</si>
  <si>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</si>
  <si>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</si>
  <si>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</si>
  <si>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</si>
  <si>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</si>
  <si>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</si>
  <si>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</si>
  <si>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</si>
  <si>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</si>
  <si>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</si>
  <si>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</si>
  <si>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</si>
  <si>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</si>
  <si>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</si>
  <si>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</si>
  <si>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</si>
  <si>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</si>
  <si>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</si>
  <si>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</si>
  <si>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</si>
  <si>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</si>
  <si>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</si>
  <si>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</si>
  <si>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</si>
  <si>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</si>
  <si>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</si>
  <si>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</si>
  <si>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</si>
  <si>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</si>
  <si>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</si>
  <si>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</si>
  <si>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</si>
  <si>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</si>
  <si>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</si>
  <si>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</si>
  <si>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</si>
  <si>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</si>
  <si>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</si>
  <si>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</si>
  <si>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</si>
  <si>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</si>
  <si>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</si>
  <si>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</si>
  <si>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</si>
  <si>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</si>
  <si>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</si>
  <si>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</si>
  <si>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</si>
  <si>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</si>
  <si>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</si>
  <si>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</si>
  <si>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</si>
  <si>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</si>
  <si>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</si>
  <si>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</si>
  <si>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</si>
  <si>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</si>
  <si>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</si>
  <si>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</si>
  <si>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</si>
  <si>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</si>
  <si>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</si>
  <si>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</si>
  <si>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</si>
  <si>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</si>
  <si>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</si>
  <si>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</si>
  <si>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</si>
  <si>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</si>
  <si>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</si>
  <si>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</si>
  <si>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</si>
  <si>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</si>
  <si>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</si>
  <si>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</si>
  <si>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</si>
  <si>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</si>
  <si>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</si>
  <si>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</si>
  <si>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</si>
  <si>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</si>
  <si>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</si>
  <si>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</si>
  <si>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</si>
  <si>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</si>
  <si>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</si>
  <si>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</si>
  <si>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</si>
  <si>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</si>
  <si>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</si>
  <si>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</si>
  <si>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</si>
  <si>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</si>
  <si>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</si>
  <si>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</si>
  <si>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</si>
  <si>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</si>
  <si>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</si>
  <si>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</si>
  <si>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</si>
  <si>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</si>
  <si>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</si>
  <si>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</si>
  <si>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</si>
  <si>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</si>
  <si>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</si>
  <si>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</si>
  <si>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</si>
  <si>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</si>
  <si>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</si>
  <si>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</si>
  <si>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</si>
  <si>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</si>
  <si>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</si>
  <si>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</si>
  <si>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</si>
  <si>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</si>
  <si>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</si>
  <si>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</si>
  <si>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</si>
  <si>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</si>
  <si>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</si>
  <si>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</si>
  <si>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</si>
  <si>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</si>
  <si>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</si>
  <si>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</si>
  <si>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</si>
  <si>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</si>
  <si>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</si>
  <si>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</si>
  <si>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</si>
  <si>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</si>
  <si>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</si>
  <si>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</si>
  <si>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</si>
  <si>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</si>
  <si>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</si>
  <si>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</si>
  <si>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</si>
  <si>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</si>
  <si>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</si>
  <si>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</si>
  <si>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</si>
  <si>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</si>
  <si>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</si>
  <si>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</si>
  <si>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</si>
  <si>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</si>
  <si>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</si>
  <si>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</si>
  <si>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</si>
  <si>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</si>
  <si>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</si>
  <si>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</si>
  <si>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</si>
  <si>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</si>
  <si>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</si>
  <si>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</si>
  <si>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</si>
  <si>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</si>
  <si>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</si>
  <si>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</si>
  <si>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</si>
  <si>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</si>
  <si>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</si>
  <si>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</si>
  <si>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</si>
  <si>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</si>
  <si>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</si>
  <si>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</si>
  <si>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</si>
  <si>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</si>
  <si>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</si>
  <si>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</si>
  <si>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</si>
  <si>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</si>
  <si>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</si>
  <si>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</si>
  <si>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</si>
  <si>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</si>
  <si>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</si>
  <si>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</si>
  <si>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</si>
  <si>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</si>
  <si>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</si>
  <si>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</si>
  <si>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</si>
  <si>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</si>
  <si>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</si>
  <si>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</si>
  <si>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</si>
  <si>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</si>
  <si>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</si>
  <si>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</si>
  <si>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</si>
  <si>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</si>
  <si>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</si>
  <si>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</si>
  <si>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</si>
  <si>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</si>
  <si>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</si>
  <si>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</si>
  <si>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</si>
  <si>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</si>
  <si>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</si>
  <si>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</si>
  <si>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</si>
  <si>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</si>
  <si>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</si>
  <si>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</si>
  <si>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</si>
  <si>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</si>
  <si>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</si>
  <si>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</si>
  <si>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</si>
  <si>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</si>
  <si>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</si>
  <si>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</si>
  <si>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</si>
  <si>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</si>
  <si>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</si>
  <si>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</si>
  <si>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</si>
  <si>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</si>
  <si>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</si>
  <si>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</si>
  <si>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</si>
  <si>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</si>
  <si>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</si>
  <si>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</si>
  <si>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</si>
  <si>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</si>
  <si>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</si>
  <si>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</si>
  <si>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</si>
  <si>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</si>
  <si>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</si>
  <si>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</si>
  <si>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</si>
  <si>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</si>
  <si>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</si>
  <si>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</si>
  <si>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</si>
  <si>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</si>
  <si>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</si>
  <si>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</si>
  <si>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</si>
  <si>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</si>
  <si>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</si>
  <si>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</si>
  <si>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</si>
  <si>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</si>
  <si>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</si>
  <si>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</si>
  <si>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</si>
  <si>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</si>
  <si>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</si>
  <si>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</si>
  <si>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</si>
  <si>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</si>
  <si>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</si>
  <si>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</si>
  <si>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</si>
  <si>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</si>
  <si>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</si>
  <si>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</si>
  <si>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</si>
  <si>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</si>
  <si>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</si>
  <si>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</si>
  <si>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</si>
  <si>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</si>
  <si>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</si>
  <si>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</si>
  <si>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</si>
  <si>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</si>
  <si>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</si>
  <si>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</si>
  <si>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</si>
  <si>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</si>
  <si>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</si>
  <si>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</si>
  <si>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</si>
  <si>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</si>
  <si>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</si>
  <si>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</si>
  <si>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</si>
  <si>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</si>
  <si>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</si>
  <si>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</si>
  <si>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</si>
  <si>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</si>
  <si>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</si>
  <si>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</si>
  <si>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</si>
  <si>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</si>
  <si>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</si>
  <si>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</si>
  <si>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</si>
  <si>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</si>
  <si>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</si>
  <si>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</si>
  <si>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</si>
  <si>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</si>
  <si>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</si>
  <si>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</si>
  <si>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</si>
  <si>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</si>
  <si>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</si>
  <si>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</si>
  <si>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</si>
  <si>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</si>
  <si>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</si>
  <si>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</si>
  <si>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</si>
  <si>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</si>
  <si>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</si>
  <si>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</si>
  <si>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</si>
  <si>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</si>
  <si>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</si>
  <si>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</si>
  <si>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</si>
  <si>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</si>
  <si>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</si>
  <si>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</si>
  <si>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</si>
  <si>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</si>
  <si>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</si>
  <si>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</si>
  <si>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</si>
  <si>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</si>
  <si>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</si>
  <si>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</si>
  <si>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</si>
  <si>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</si>
  <si>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</si>
  <si>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</si>
  <si>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</si>
  <si>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</si>
  <si>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</si>
  <si>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</si>
  <si>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</si>
  <si>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</si>
  <si>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</si>
  <si>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</si>
  <si>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</si>
  <si>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</si>
  <si>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</si>
  <si>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</si>
  <si>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</si>
  <si>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</si>
  <si>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</si>
  <si>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</si>
  <si>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</si>
  <si>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</si>
  <si>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</si>
  <si>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</si>
  <si>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</si>
  <si>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</si>
  <si>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</si>
  <si>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</si>
  <si>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</si>
  <si>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</si>
  <si>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</si>
  <si>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</si>
  <si>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</si>
  <si>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</si>
  <si>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</si>
  <si>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</si>
  <si>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</si>
  <si>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</si>
  <si>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</si>
  <si>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</si>
  <si>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</si>
  <si>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</si>
  <si>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</si>
  <si>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</si>
  <si>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</si>
  <si>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</si>
  <si>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</si>
  <si>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</si>
  <si>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</si>
  <si>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</si>
  <si>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</si>
  <si>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</si>
  <si>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</si>
  <si>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</si>
  <si>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</si>
  <si>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</si>
  <si>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</si>
  <si>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</si>
  <si>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</si>
  <si>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</si>
  <si>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</si>
  <si>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</si>
  <si>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</si>
  <si>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</si>
  <si>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</si>
  <si>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</si>
  <si>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</si>
  <si>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</si>
  <si>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</si>
  <si>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</si>
  <si>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</si>
  <si>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</si>
  <si>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</si>
  <si>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</si>
  <si>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</si>
  <si>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</si>
  <si>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</si>
  <si>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</si>
  <si>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</si>
  <si>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</si>
  <si>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</si>
  <si>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</si>
  <si>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</si>
  <si>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</si>
  <si>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</si>
  <si>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</si>
  <si>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</si>
  <si>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</si>
  <si>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</si>
  <si>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</si>
  <si>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</si>
  <si>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</si>
  <si>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</si>
  <si>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</si>
  <si>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</si>
  <si>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</si>
  <si>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</si>
  <si>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</si>
  <si>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</si>
  <si>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</si>
  <si>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</si>
  <si>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</si>
  <si>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</si>
  <si>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</si>
  <si>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</si>
  <si>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</si>
  <si>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</si>
  <si>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</si>
  <si>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</si>
  <si>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</si>
  <si>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</si>
  <si>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</si>
  <si>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</si>
  <si>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</si>
  <si>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</si>
  <si>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</si>
  <si>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</si>
  <si>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</si>
  <si>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</si>
  <si>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</si>
  <si>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</si>
  <si>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</si>
  <si>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</si>
  <si>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</si>
  <si>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</si>
  <si>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</si>
  <si>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</si>
  <si>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</si>
  <si>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</si>
  <si>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</si>
  <si>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</si>
  <si>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</si>
  <si>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</si>
  <si>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</si>
  <si>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</si>
  <si>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</si>
  <si>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</si>
  <si>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</si>
  <si>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</si>
  <si>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</si>
  <si>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</si>
  <si>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</si>
  <si>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</si>
  <si>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</si>
  <si>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</si>
  <si>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</si>
  <si>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</si>
  <si>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</si>
  <si>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</si>
  <si>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</si>
  <si>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</si>
  <si>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</si>
  <si>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</si>
  <si>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</si>
  <si>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</si>
  <si>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</si>
  <si>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</si>
  <si>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</si>
  <si>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</si>
  <si>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</si>
  <si>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</si>
  <si>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</si>
  <si>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</si>
  <si>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</si>
  <si>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</si>
  <si>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</si>
  <si>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</si>
  <si>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</si>
  <si>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</si>
  <si>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</si>
  <si>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</si>
  <si>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</si>
  <si>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</si>
  <si>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</si>
  <si>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</si>
  <si>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</si>
  <si>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</si>
  <si>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</si>
  <si>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</si>
  <si>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</si>
  <si>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</si>
  <si>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</si>
  <si>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</si>
  <si>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</si>
  <si>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</si>
  <si>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</si>
  <si>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</si>
  <si>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</si>
  <si>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</si>
  <si>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</si>
  <si>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</si>
  <si>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</si>
  <si>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</si>
  <si>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</si>
  <si>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</si>
  <si>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</si>
  <si>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</si>
  <si>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</si>
  <si>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</si>
  <si>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</si>
  <si>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</si>
  <si>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</si>
  <si>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</si>
  <si>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</si>
  <si>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</si>
  <si>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</si>
  <si>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</si>
  <si>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</si>
  <si>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</si>
  <si>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</si>
  <si>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</si>
  <si>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</si>
  <si>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</si>
  <si>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</si>
  <si>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</si>
  <si>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</si>
  <si>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</si>
  <si>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</si>
  <si>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</si>
  <si>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</si>
  <si>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</si>
  <si>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</si>
  <si>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</si>
  <si>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</si>
  <si>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</si>
  <si>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</si>
  <si>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</si>
  <si>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</si>
  <si>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</si>
  <si>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</si>
  <si>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</si>
  <si>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</si>
  <si>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</si>
  <si>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</si>
  <si>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</si>
  <si>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</si>
  <si>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</si>
  <si>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</si>
  <si>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</si>
  <si>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</si>
  <si>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</si>
  <si>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</si>
  <si>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</si>
  <si>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</si>
  <si>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</si>
  <si>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</si>
  <si>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</si>
  <si>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</si>
  <si>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</si>
  <si>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</si>
  <si>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</si>
  <si>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</si>
  <si>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</si>
  <si>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</si>
  <si>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</si>
  <si>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</si>
  <si>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</si>
  <si>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</si>
  <si>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</si>
  <si>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</si>
  <si>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</si>
  <si>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</si>
  <si>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</si>
  <si>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</si>
  <si>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</si>
  <si>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</si>
  <si>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</si>
  <si>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</si>
  <si>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</si>
  <si>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</si>
  <si>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</si>
  <si>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</si>
  <si>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</si>
  <si>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</si>
  <si>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</si>
  <si>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</si>
  <si>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</si>
  <si>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</si>
  <si>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</si>
  <si>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</si>
  <si>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</si>
  <si>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</si>
  <si>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</si>
  <si>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</si>
  <si>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</si>
  <si>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</si>
  <si>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</si>
  <si>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</si>
  <si>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</si>
  <si>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</si>
  <si>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</si>
  <si>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</si>
  <si>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</si>
  <si>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</si>
  <si>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</si>
  <si>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</si>
  <si>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</si>
  <si>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</si>
  <si>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</si>
  <si>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</si>
  <si>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</si>
  <si>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</si>
  <si>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</si>
  <si>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</si>
  <si>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</si>
  <si>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</si>
  <si>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</si>
  <si>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</si>
  <si>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</si>
  <si>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</si>
  <si>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</si>
  <si>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</si>
  <si>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</si>
  <si>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</si>
  <si>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</si>
  <si>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</si>
  <si>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</si>
  <si>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</si>
  <si>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</si>
  <si>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</si>
  <si>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</si>
  <si>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</si>
  <si>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</si>
  <si>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</si>
  <si>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</si>
  <si>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</si>
  <si>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</si>
  <si>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</si>
  <si>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</si>
  <si>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</si>
  <si>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</si>
  <si>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</si>
  <si>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</si>
  <si>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</si>
  <si>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</si>
  <si>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</si>
  <si>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</si>
  <si>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</si>
  <si>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</si>
  <si>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</si>
  <si>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</si>
  <si>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</si>
  <si>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</si>
  <si>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</si>
  <si>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</si>
  <si>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</si>
  <si>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</si>
  <si>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</si>
  <si>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</si>
  <si>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</si>
  <si>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</si>
  <si>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</si>
  <si>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</si>
  <si>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</si>
  <si>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</si>
  <si>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</si>
  <si>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</si>
  <si>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</si>
  <si>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</si>
  <si>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</si>
  <si>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</si>
  <si>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</si>
  <si>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</si>
  <si>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</si>
  <si>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</si>
  <si>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</si>
  <si>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</si>
  <si>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</si>
  <si>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</si>
  <si>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</si>
  <si>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</si>
  <si>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</si>
  <si>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</si>
  <si>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</si>
  <si>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</si>
  <si>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</si>
  <si>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</si>
  <si>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</si>
  <si>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</si>
  <si>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</si>
  <si>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</si>
  <si>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</si>
  <si>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</si>
  <si>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</si>
  <si>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</si>
  <si>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</si>
  <si>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</si>
  <si>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</si>
  <si>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</si>
  <si>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</si>
  <si>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</si>
  <si>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</si>
  <si>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</si>
  <si>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</si>
  <si>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</si>
  <si>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</si>
  <si>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</si>
  <si>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</si>
  <si>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</si>
  <si>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</si>
  <si>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</si>
  <si>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</si>
  <si>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</si>
  <si>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</si>
  <si>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</si>
  <si>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</si>
  <si>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</si>
  <si>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</si>
  <si>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</si>
  <si>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</si>
  <si>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</si>
  <si>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</si>
  <si>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</si>
  <si>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</si>
  <si>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</si>
  <si>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</si>
  <si>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</si>
  <si>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</si>
  <si>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</si>
  <si>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</si>
  <si>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</si>
  <si>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</si>
  <si>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</si>
  <si>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</si>
  <si>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</si>
  <si>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</si>
  <si>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</si>
  <si>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</si>
  <si>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</si>
  <si>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</si>
  <si>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</si>
  <si>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</si>
  <si>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</si>
  <si>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</si>
  <si>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</si>
  <si>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</si>
  <si>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</si>
  <si>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</si>
  <si>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</si>
  <si>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</si>
  <si>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</si>
  <si>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</si>
  <si>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</si>
  <si>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</si>
  <si>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</si>
  <si>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</si>
  <si>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</si>
  <si>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</si>
  <si>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</si>
  <si>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</si>
  <si>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</si>
  <si>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</si>
  <si>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</si>
  <si>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</si>
  <si>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</si>
  <si>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</si>
  <si>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</si>
  <si>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</si>
  <si>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</si>
  <si>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</si>
  <si>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</si>
  <si>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</si>
  <si>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</si>
  <si>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</si>
  <si>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</si>
  <si>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</si>
  <si>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</si>
  <si>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</si>
  <si>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</si>
  <si>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</si>
  <si>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</si>
  <si>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</si>
  <si>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</si>
  <si>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</si>
  <si>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</si>
  <si>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</si>
  <si>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</si>
  <si>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</si>
  <si>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</si>
  <si>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</si>
  <si>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</si>
  <si>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</si>
  <si>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</si>
  <si>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</si>
  <si>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</si>
  <si>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</si>
  <si>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</si>
  <si>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</si>
  <si>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</si>
  <si>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</si>
  <si>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</si>
  <si>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</si>
  <si>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</si>
  <si>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</si>
  <si>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</si>
  <si>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</si>
  <si>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</si>
  <si>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</si>
  <si>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</si>
  <si>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</si>
  <si>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</si>
  <si>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</si>
  <si>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</si>
  <si>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</si>
  <si>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</si>
  <si>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</si>
  <si>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</si>
  <si>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</si>
  <si>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</si>
  <si>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</si>
  <si>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</si>
  <si>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</si>
  <si>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</si>
  <si>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</si>
  <si>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</si>
  <si>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</si>
  <si>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</si>
  <si>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</si>
  <si>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</si>
  <si>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</si>
  <si>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</si>
  <si>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</si>
  <si>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</si>
  <si>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</si>
  <si>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</si>
  <si>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</si>
  <si>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</si>
  <si>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</si>
  <si>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</si>
  <si>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</si>
  <si>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</si>
  <si>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</si>
  <si>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</si>
  <si>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</si>
  <si>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</si>
  <si>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</si>
  <si>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</si>
  <si>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</si>
  <si>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</si>
  <si>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</si>
  <si>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</si>
  <si>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</si>
  <si>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</si>
  <si>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</si>
  <si>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</si>
  <si>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</si>
  <si>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</si>
  <si>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</si>
  <si>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</si>
  <si>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</si>
  <si>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</si>
  <si>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</si>
  <si>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</si>
  <si>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</si>
  <si>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</si>
  <si>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</si>
  <si>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</si>
  <si>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</si>
  <si>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</si>
  <si>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</si>
  <si>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</si>
  <si>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</si>
  <si>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</si>
  <si>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</si>
  <si>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</si>
  <si>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</si>
  <si>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</si>
  <si>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</si>
  <si>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</si>
  <si>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</si>
  <si>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</si>
  <si>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</si>
  <si>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</si>
  <si>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</si>
  <si>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</si>
  <si>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</si>
  <si>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</si>
  <si>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</si>
  <si>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</si>
  <si>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</si>
  <si>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</si>
  <si>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</si>
  <si>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</si>
  <si>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</si>
  <si>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</si>
  <si>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</si>
  <si>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</si>
  <si>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</si>
  <si>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</si>
  <si>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</si>
  <si>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</si>
  <si>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</si>
  <si>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</si>
  <si>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</si>
  <si>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</si>
  <si>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</si>
  <si>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</si>
  <si>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</si>
  <si>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</si>
  <si>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</si>
  <si>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</si>
  <si>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</si>
  <si>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</si>
  <si>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</si>
  <si>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</si>
  <si>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</si>
  <si>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</si>
  <si>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</si>
  <si>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</si>
  <si>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</si>
  <si>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</si>
  <si>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</si>
  <si>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</si>
  <si>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</si>
  <si>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</si>
  <si>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</si>
  <si>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</si>
  <si>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</si>
  <si>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</si>
  <si>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</si>
  <si>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</si>
  <si>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</si>
  <si>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</si>
  <si>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</si>
  <si>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</si>
  <si>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</si>
  <si>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</si>
  <si>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</si>
  <si>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</si>
  <si>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</si>
  <si>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</si>
  <si>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</si>
  <si>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</si>
  <si>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</si>
  <si>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</si>
  <si>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</si>
  <si>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</si>
  <si>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</si>
  <si>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</si>
  <si>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</si>
  <si>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</si>
  <si>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</si>
  <si>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</si>
  <si>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</si>
  <si>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</si>
  <si>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</si>
  <si>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</si>
  <si>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</si>
  <si>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</si>
  <si>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</si>
  <si>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</si>
  <si>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</si>
  <si>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</si>
  <si>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</si>
  <si>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</si>
  <si>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</si>
  <si>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</si>
  <si>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</si>
  <si>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</si>
  <si>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</si>
  <si>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</si>
  <si>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</si>
  <si>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</si>
  <si>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</si>
  <si>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</si>
  <si>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</si>
  <si>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</si>
  <si>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</si>
  <si>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</si>
  <si>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</si>
  <si>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</si>
  <si>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</si>
  <si>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</si>
  <si>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</si>
  <si>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</si>
  <si>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</si>
  <si>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</si>
  <si>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</si>
  <si>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</si>
  <si>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</si>
  <si>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</si>
  <si>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</si>
  <si>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</si>
  <si>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</si>
  <si>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</si>
  <si>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</si>
  <si>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</si>
  <si>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</si>
  <si>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</si>
  <si>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</si>
  <si>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</si>
  <si>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</si>
  <si>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</si>
  <si>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</si>
  <si>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</si>
  <si>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</si>
  <si>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</si>
  <si>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</si>
  <si>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</si>
  <si>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</si>
  <si>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</si>
  <si>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</si>
  <si>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</si>
  <si>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</si>
  <si>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</si>
  <si>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</si>
  <si>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</si>
  <si>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</si>
  <si>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</si>
  <si>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</si>
  <si>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</si>
  <si>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</si>
  <si>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</si>
  <si>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</si>
  <si>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</si>
  <si>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</si>
  <si>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</si>
  <si>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</si>
  <si>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</si>
  <si>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</si>
  <si>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</si>
  <si>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</si>
  <si>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</si>
  <si>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</si>
  <si>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</si>
  <si>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</si>
  <si>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</si>
  <si>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</si>
  <si>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</si>
  <si>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</si>
  <si>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</si>
  <si>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</si>
  <si>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</si>
  <si>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</si>
  <si>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</si>
  <si>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</si>
  <si>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</si>
  <si>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</si>
  <si>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</si>
  <si>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</si>
  <si>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</si>
  <si>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</si>
  <si>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</si>
  <si>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</si>
  <si>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</si>
  <si>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</si>
  <si>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</si>
  <si>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</si>
  <si>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</si>
  <si>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</si>
  <si>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</si>
  <si>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</si>
  <si>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</si>
  <si>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</si>
  <si>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</si>
  <si>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</si>
  <si>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</si>
  <si>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</si>
  <si>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</si>
  <si>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</si>
  <si>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</si>
  <si>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</si>
  <si>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</si>
  <si>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</si>
  <si>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</si>
  <si>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</si>
  <si>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</si>
  <si>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</si>
  <si>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</si>
  <si>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</si>
  <si>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</si>
  <si>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</si>
  <si>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</si>
  <si>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</si>
  <si>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</si>
  <si>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</si>
  <si>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</si>
  <si>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</si>
  <si>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</si>
  <si>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</si>
  <si>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</si>
  <si>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</si>
  <si>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</si>
  <si>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</si>
  <si>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</si>
  <si>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</si>
  <si>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</si>
  <si>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</si>
  <si>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</si>
  <si>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</si>
  <si>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</si>
  <si>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</si>
  <si>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</si>
  <si>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</si>
  <si>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</si>
  <si>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</si>
  <si>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</si>
  <si>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</si>
  <si>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</si>
  <si>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</si>
  <si>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</si>
  <si>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</si>
  <si>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</si>
  <si>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</si>
  <si>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</si>
  <si>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</si>
  <si>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</si>
  <si>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</si>
  <si>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</si>
  <si>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</si>
  <si>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</si>
  <si>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</si>
  <si>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</si>
  <si>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</si>
  <si>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</si>
  <si>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</si>
  <si>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</si>
  <si>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</si>
  <si>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</si>
  <si>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</si>
  <si>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</si>
  <si>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</si>
  <si>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</si>
  <si>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</si>
  <si>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</si>
  <si>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</si>
  <si>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</si>
  <si>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</si>
  <si>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</si>
  <si>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</si>
  <si>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</si>
  <si>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</si>
  <si>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</si>
  <si>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</si>
  <si>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</si>
  <si>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</si>
  <si>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</si>
  <si>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</si>
  <si>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</si>
  <si>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</si>
  <si>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</si>
  <si>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</si>
  <si>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</si>
  <si>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</si>
  <si>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</si>
  <si>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</si>
  <si>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</si>
  <si>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</si>
  <si>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</si>
  <si>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</si>
  <si>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</si>
  <si>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</si>
  <si>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</si>
  <si>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</si>
  <si>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</si>
  <si>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</si>
  <si>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</si>
  <si>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</si>
  <si>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</si>
  <si>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</si>
  <si>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</si>
  <si>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</si>
  <si>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</si>
  <si>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</si>
  <si>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</si>
  <si>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</si>
  <si>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</si>
  <si>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</si>
  <si>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</si>
  <si>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</si>
  <si>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</si>
  <si>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</si>
  <si>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</si>
  <si>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</si>
  <si>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</si>
  <si>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</si>
  <si>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</si>
  <si>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</si>
  <si>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</si>
  <si>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</si>
  <si>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</si>
  <si>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</si>
  <si>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</si>
  <si>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</si>
  <si>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</si>
  <si>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</si>
  <si>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</si>
  <si>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</si>
  <si>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</si>
  <si>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</si>
  <si>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</si>
  <si>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</si>
  <si>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</si>
  <si>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</si>
  <si>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</si>
  <si>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</si>
  <si>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</si>
  <si>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</si>
  <si>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</si>
  <si>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</si>
  <si>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</si>
  <si>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</si>
  <si>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</si>
  <si>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</si>
  <si>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</si>
  <si>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</si>
  <si>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</si>
  <si>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</si>
  <si>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</si>
  <si>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</si>
  <si>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</si>
  <si>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</si>
  <si>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</si>
  <si>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</si>
  <si>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</si>
  <si>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</si>
  <si>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</si>
  <si>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</si>
  <si>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</si>
  <si>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</si>
  <si>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</si>
  <si>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</si>
  <si>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</si>
  <si>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</si>
  <si>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</si>
  <si>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</si>
  <si>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</si>
  <si>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</si>
  <si>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</si>
  <si>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</si>
  <si>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</si>
  <si>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</si>
  <si>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</si>
  <si>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</si>
  <si>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</si>
  <si>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</si>
  <si>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</si>
  <si>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</si>
  <si>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</si>
  <si>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</si>
  <si>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</si>
  <si>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</si>
  <si>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</si>
  <si>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</si>
  <si>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</si>
  <si>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</si>
  <si>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</si>
  <si>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</si>
  <si>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</si>
  <si>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</si>
  <si>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</si>
  <si>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</si>
  <si>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</si>
  <si>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</si>
  <si>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</si>
  <si>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</si>
  <si>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</si>
  <si>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</si>
  <si>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</si>
  <si>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</si>
  <si>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</si>
  <si>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</si>
  <si>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</si>
  <si>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</si>
  <si>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</si>
  <si>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</si>
  <si>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</si>
  <si>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</si>
  <si>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</si>
  <si>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</si>
  <si>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</si>
  <si>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</si>
  <si>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</si>
  <si>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</si>
  <si>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</si>
  <si>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</si>
  <si>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</si>
  <si>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</si>
  <si>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</si>
  <si>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</si>
  <si>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</si>
  <si>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</si>
  <si>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</si>
  <si>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</si>
  <si>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</si>
  <si>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</si>
  <si>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</si>
  <si>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</si>
  <si>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</si>
  <si>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</si>
  <si>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</si>
  <si>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</si>
  <si>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</si>
  <si>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</si>
  <si>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</si>
  <si>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</si>
  <si>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</si>
  <si>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</si>
  <si>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</si>
  <si>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</si>
  <si>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</si>
  <si>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</si>
  <si>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</si>
  <si>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</si>
  <si>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</si>
  <si>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</si>
  <si>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</si>
  <si>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</si>
  <si>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</si>
  <si>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</si>
  <si>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</si>
  <si>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</si>
  <si>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</si>
  <si>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</si>
  <si>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</si>
  <si>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</si>
  <si>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</si>
  <si>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</si>
  <si>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</si>
  <si>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</si>
  <si>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</si>
  <si>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</si>
  <si>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</si>
  <si>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</si>
  <si>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</si>
  <si>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</si>
  <si>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</si>
  <si>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</si>
  <si>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</si>
  <si>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</si>
  <si>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</si>
  <si>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</si>
  <si>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</si>
  <si>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</si>
  <si>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</si>
  <si>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</si>
  <si>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</si>
  <si>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</si>
  <si>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</si>
  <si>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</si>
  <si>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</si>
  <si>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</si>
  <si>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</si>
  <si>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</si>
  <si>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</si>
  <si>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</si>
  <si>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</si>
  <si>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</si>
  <si>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</si>
  <si>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</si>
  <si>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</si>
  <si>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</si>
  <si>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</si>
  <si>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</si>
  <si>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</si>
  <si>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</si>
  <si>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</si>
  <si>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</si>
  <si>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</si>
  <si>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</si>
  <si>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</si>
  <si>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</si>
  <si>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</si>
  <si>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</si>
  <si>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</si>
  <si>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</si>
  <si>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</si>
  <si>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</si>
  <si>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</si>
  <si>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</si>
  <si>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</si>
  <si>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</si>
  <si>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</si>
  <si>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</si>
  <si>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</si>
  <si>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</si>
  <si>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</si>
  <si>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</si>
  <si>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</si>
  <si>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</si>
  <si>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</si>
  <si>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</si>
  <si>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</si>
  <si>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</si>
  <si>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</si>
  <si>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</si>
  <si>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</si>
  <si>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</si>
  <si>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</si>
  <si>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</si>
  <si>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</si>
  <si>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</si>
  <si>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</si>
  <si>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</si>
  <si>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</si>
  <si>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</si>
  <si>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</si>
  <si>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</si>
  <si>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</si>
  <si>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</si>
  <si>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</si>
  <si>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</si>
  <si>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</si>
  <si>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</si>
  <si>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</si>
  <si>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</si>
  <si>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</si>
  <si>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</si>
  <si>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</si>
  <si>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</si>
  <si>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</si>
  <si>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</si>
  <si>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</si>
  <si>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</si>
  <si>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</si>
  <si>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</si>
  <si>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</si>
  <si>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</si>
  <si>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</si>
  <si>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</si>
  <si>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</si>
  <si>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</si>
  <si>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</si>
  <si>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</si>
  <si>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</si>
  <si>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</si>
  <si>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</si>
  <si>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</si>
  <si>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</si>
  <si>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</si>
  <si>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</si>
  <si>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</si>
  <si>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</si>
  <si>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</si>
  <si>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</si>
  <si>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</si>
  <si>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</si>
  <si>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</si>
  <si>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</si>
  <si>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</si>
  <si>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</si>
  <si>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</si>
  <si>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</si>
  <si>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</si>
  <si>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</si>
  <si>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</si>
  <si>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</si>
  <si>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</si>
  <si>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</si>
  <si>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</si>
  <si>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</si>
  <si>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</si>
  <si>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</si>
  <si>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</si>
  <si>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</si>
  <si>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</si>
  <si>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</si>
  <si>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</si>
  <si>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</si>
  <si>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</si>
  <si>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</si>
  <si>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</si>
  <si>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</si>
  <si>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</si>
  <si>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</si>
  <si>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</si>
  <si>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</si>
  <si>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</si>
  <si>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</si>
  <si>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</si>
  <si>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</si>
  <si>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</si>
  <si>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</si>
  <si>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</si>
  <si>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</si>
  <si>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</si>
  <si>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</si>
  <si>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</si>
  <si>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</si>
  <si>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</si>
  <si>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</si>
  <si>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</si>
  <si>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</si>
  <si>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</si>
  <si>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</si>
  <si>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</si>
  <si>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</si>
  <si>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</si>
  <si>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</si>
  <si>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</si>
  <si>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</si>
  <si>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</si>
  <si>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</si>
  <si>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</si>
  <si>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</si>
  <si>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</si>
  <si>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</si>
  <si>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</si>
  <si>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</si>
  <si>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</si>
  <si>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</si>
  <si>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</si>
  <si>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</si>
  <si>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</si>
  <si>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</si>
  <si>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</si>
  <si>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</si>
  <si>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</si>
  <si>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</si>
  <si>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</si>
  <si>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</si>
  <si>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</si>
  <si>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</si>
  <si>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</si>
  <si>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</si>
  <si>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</si>
  <si>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</si>
  <si>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</si>
  <si>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</si>
  <si>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</si>
  <si>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</si>
  <si>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</si>
  <si>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</si>
  <si>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</si>
  <si>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</si>
  <si>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</si>
  <si>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</si>
  <si>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</si>
  <si>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</si>
  <si>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</si>
  <si>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</si>
  <si>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</si>
  <si>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</si>
  <si>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</si>
  <si>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</si>
  <si>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</si>
  <si>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</si>
  <si>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</si>
  <si>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</si>
  <si>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</si>
  <si>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</si>
  <si>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</si>
  <si>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</si>
  <si>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</si>
  <si>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</si>
  <si>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</si>
  <si>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</si>
  <si>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</si>
  <si>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</si>
  <si>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</si>
  <si>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</si>
  <si>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</si>
  <si>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</si>
  <si>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</si>
  <si>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</si>
  <si>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</si>
  <si>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</si>
  <si>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</si>
  <si>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</si>
  <si>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</si>
  <si>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</si>
  <si>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</si>
  <si>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</si>
  <si>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</si>
  <si>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</si>
  <si>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</si>
  <si>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</si>
  <si>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</si>
  <si>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</si>
  <si>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</si>
  <si>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</si>
  <si>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</si>
  <si>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</si>
  <si>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</si>
  <si>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</si>
  <si>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</si>
  <si>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</si>
  <si>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</si>
  <si>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</si>
  <si>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</si>
  <si>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</si>
  <si>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</si>
  <si>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</si>
  <si>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</si>
  <si>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</si>
  <si>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</si>
  <si>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</si>
  <si>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</si>
  <si>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</si>
  <si>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</si>
  <si>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</si>
  <si>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</si>
  <si>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</si>
  <si>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</si>
  <si>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</si>
  <si>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</si>
  <si>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</si>
  <si>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</si>
  <si>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</si>
  <si>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</si>
  <si>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</si>
  <si>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</si>
  <si>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</si>
  <si>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</si>
  <si>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</si>
  <si>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</si>
  <si>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</si>
  <si>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</si>
  <si>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</si>
  <si>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</si>
  <si>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</si>
  <si>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</si>
  <si>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</si>
  <si>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</si>
  <si>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</si>
  <si>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</si>
  <si>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</si>
  <si>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</si>
  <si>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</si>
  <si>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</si>
  <si>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</si>
  <si>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</si>
  <si>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</si>
  <si>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</si>
  <si>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</si>
  <si>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</si>
  <si>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</si>
  <si>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</si>
  <si>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</si>
  <si>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</si>
  <si>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</si>
  <si>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</si>
  <si>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</si>
  <si>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</si>
  <si>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</si>
  <si>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</si>
  <si>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</si>
  <si>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</si>
  <si>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</si>
  <si>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</si>
  <si>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</si>
  <si>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</si>
  <si>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</si>
  <si>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</si>
  <si>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</si>
  <si>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</si>
  <si>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</si>
  <si>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</si>
  <si>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</si>
  <si>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</si>
  <si>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</si>
  <si>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</si>
  <si>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</si>
  <si>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</si>
  <si>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</si>
  <si>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</si>
  <si>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</si>
  <si>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</si>
  <si>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</si>
  <si>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</si>
  <si>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</si>
  <si>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</si>
  <si>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</si>
  <si>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</si>
  <si>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</si>
  <si>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</si>
  <si>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</si>
  <si>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</si>
  <si>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</si>
  <si>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</si>
  <si>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</si>
  <si>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</si>
  <si>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</si>
  <si>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</si>
  <si>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</si>
  <si>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</si>
  <si>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</si>
  <si>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</si>
  <si>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</si>
  <si>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</si>
  <si>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</si>
  <si>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</si>
  <si>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</si>
  <si>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</si>
  <si>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</si>
  <si>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</si>
  <si>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</si>
  <si>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</si>
  <si>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</si>
  <si>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</si>
  <si>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</si>
  <si>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</si>
  <si>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</si>
  <si>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</si>
  <si>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</si>
  <si>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</si>
  <si>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</si>
  <si>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</si>
  <si>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</si>
  <si>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</si>
  <si>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</si>
  <si>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</si>
  <si>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</si>
  <si>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</si>
  <si>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</si>
  <si>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</si>
  <si>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</si>
  <si>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</si>
  <si>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</si>
  <si>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</si>
  <si>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</si>
  <si>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</si>
  <si>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</si>
  <si>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</si>
  <si>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</si>
  <si>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</si>
  <si>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</si>
  <si>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</si>
  <si>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</si>
  <si>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</si>
  <si>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</si>
  <si>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</si>
  <si>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</si>
  <si>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</si>
  <si>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</si>
  <si>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</si>
  <si>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</si>
  <si>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</si>
  <si>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</si>
  <si>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</si>
  <si>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</si>
  <si>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</si>
  <si>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</si>
  <si>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</si>
  <si>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</si>
  <si>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</si>
  <si>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</si>
  <si>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</si>
  <si>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</si>
  <si>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</si>
  <si>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</si>
  <si>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</si>
  <si>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</si>
  <si>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</si>
  <si>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</si>
  <si>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</si>
  <si>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</si>
  <si>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</si>
  <si>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</si>
  <si>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</si>
  <si>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</si>
  <si>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</si>
  <si>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</si>
  <si>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</si>
  <si>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</si>
  <si>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</si>
  <si>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</si>
  <si>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</si>
  <si>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</si>
  <si>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</si>
  <si>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</si>
  <si>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</si>
  <si>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</si>
  <si>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</si>
  <si>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</si>
  <si>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</si>
  <si>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</si>
  <si>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</si>
  <si>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</si>
  <si>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</si>
  <si>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</si>
  <si>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</si>
  <si>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</si>
  <si>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</si>
  <si>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</si>
  <si>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</si>
  <si>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</si>
  <si>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</si>
  <si>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</si>
  <si>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</si>
  <si>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</si>
  <si>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</si>
  <si>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</si>
  <si>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</si>
  <si>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</si>
  <si>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</si>
  <si>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</si>
  <si>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</si>
  <si>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</si>
  <si>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</si>
  <si>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</si>
  <si>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</si>
  <si>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</si>
  <si>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</si>
  <si>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</si>
  <si>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</si>
  <si>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</si>
  <si>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</si>
  <si>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</si>
  <si>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</si>
  <si>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</si>
  <si>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</si>
  <si>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</si>
  <si>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</si>
  <si>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</si>
  <si>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</si>
  <si>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</si>
  <si>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</si>
  <si>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</si>
  <si>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</si>
  <si>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</si>
  <si>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</si>
  <si>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</si>
  <si>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</si>
  <si>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</si>
  <si>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</si>
  <si>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</si>
  <si>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</si>
  <si>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</si>
  <si>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</si>
  <si>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</si>
  <si>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</si>
  <si>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</si>
  <si>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</si>
  <si>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</si>
  <si>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</si>
  <si>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</si>
  <si>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</si>
  <si>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</si>
  <si>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</si>
  <si>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</si>
  <si>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</si>
  <si>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</si>
  <si>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</si>
  <si>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</si>
  <si>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</si>
  <si>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</si>
  <si>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</si>
  <si>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</si>
  <si>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</si>
  <si>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</si>
  <si>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</si>
  <si>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</si>
  <si>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</si>
  <si>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</si>
  <si>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</si>
  <si>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</si>
  <si>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</si>
  <si>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</si>
  <si>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</si>
  <si>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</si>
  <si>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</si>
  <si>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</si>
  <si>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</si>
  <si>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</si>
  <si>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</si>
  <si>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</si>
  <si>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</si>
  <si>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</si>
  <si>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</si>
  <si>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</si>
  <si>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</si>
  <si>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</si>
  <si>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</si>
  <si>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</si>
  <si>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</si>
  <si>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</si>
  <si>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</si>
  <si>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</si>
  <si>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</si>
  <si>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</si>
  <si>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</si>
  <si>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</si>
  <si>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</si>
  <si>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</si>
  <si>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</si>
  <si>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</si>
  <si>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</si>
  <si>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</si>
  <si>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</si>
  <si>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</si>
  <si>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</si>
  <si>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</si>
  <si>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</si>
  <si>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</si>
  <si>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</si>
  <si>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</si>
  <si>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</si>
  <si>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</si>
  <si>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</si>
  <si>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</si>
  <si>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</si>
  <si>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</si>
  <si>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</si>
  <si>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</si>
  <si>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</si>
  <si>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</si>
  <si>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</si>
  <si>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</si>
  <si>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</si>
  <si>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</si>
  <si>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</si>
  <si>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</si>
  <si>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</si>
  <si>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</si>
  <si>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</si>
  <si>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</si>
  <si>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</si>
  <si>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</si>
  <si>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</si>
  <si>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</si>
  <si>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</si>
  <si>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</si>
  <si>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</si>
  <si>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</si>
  <si>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</si>
  <si>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</si>
  <si>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</si>
  <si>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</si>
  <si>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</si>
  <si>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</si>
  <si>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</si>
  <si>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</si>
  <si>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</si>
  <si>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</si>
  <si>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</si>
  <si>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</si>
  <si>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</si>
  <si>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</si>
  <si>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</si>
  <si>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</si>
  <si>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</si>
  <si>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</si>
  <si>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</si>
  <si>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</si>
  <si>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</si>
  <si>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</si>
  <si>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</si>
  <si>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</si>
  <si>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</si>
  <si>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</si>
  <si>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</si>
  <si>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</si>
  <si>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</si>
  <si>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</si>
  <si>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</si>
  <si>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</si>
  <si>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</si>
  <si>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</si>
  <si>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</si>
  <si>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</si>
  <si>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</si>
  <si>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</si>
  <si>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</si>
  <si>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</si>
  <si>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</si>
  <si>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</si>
  <si>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</si>
  <si>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</si>
  <si>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</si>
  <si>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</si>
  <si>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</si>
  <si>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</si>
  <si>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</si>
  <si>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</si>
  <si>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</si>
  <si>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</si>
  <si>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</si>
  <si>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</si>
  <si>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</si>
  <si>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</si>
  <si>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</si>
  <si>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</si>
  <si>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</si>
  <si>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</si>
  <si>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</si>
  <si>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</si>
  <si>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</si>
  <si>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</si>
  <si>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</si>
  <si>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</si>
  <si>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</si>
  <si>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</si>
  <si>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</si>
  <si>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</si>
  <si>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</si>
  <si>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</si>
  <si>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</si>
  <si>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</si>
  <si>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</si>
  <si>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</si>
  <si>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</si>
  <si>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</si>
  <si>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</si>
  <si>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</si>
  <si>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</si>
  <si>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</si>
  <si>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</si>
  <si>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</si>
  <si>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</si>
  <si>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</si>
  <si>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</si>
  <si>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</si>
  <si>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</si>
  <si>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</si>
  <si>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</si>
  <si>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</si>
  <si>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</si>
  <si>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</si>
  <si>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</si>
  <si>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</si>
  <si>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</si>
  <si>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</si>
  <si>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</si>
  <si>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</si>
  <si>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</si>
  <si>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</si>
  <si>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</si>
  <si>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</si>
  <si>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</si>
  <si>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</si>
  <si>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</si>
  <si>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</si>
  <si>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</si>
  <si>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</si>
  <si>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</si>
  <si>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</si>
  <si>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</si>
  <si>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</si>
  <si>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</si>
  <si>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</si>
  <si>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</si>
  <si>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</si>
  <si>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</si>
  <si>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</si>
  <si>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</si>
  <si>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</si>
  <si>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</si>
  <si>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</si>
  <si>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</si>
  <si>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</si>
  <si>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</si>
  <si>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</si>
  <si>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</si>
  <si>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</si>
  <si>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</si>
  <si>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</si>
  <si>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</si>
  <si>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</si>
  <si>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</si>
  <si>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</si>
  <si>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</si>
  <si>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</si>
  <si>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</si>
  <si>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</si>
  <si>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</si>
  <si>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</si>
  <si>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</si>
  <si>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</si>
  <si>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</si>
  <si>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</si>
  <si>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</si>
  <si>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</si>
  <si>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</si>
  <si>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</si>
  <si>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</si>
  <si>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</si>
  <si>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</si>
  <si>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</si>
  <si>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</si>
  <si>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</si>
  <si>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</si>
  <si>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</si>
  <si>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</si>
  <si>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</si>
  <si>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</si>
  <si>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</si>
  <si>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</si>
  <si>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</si>
  <si>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</si>
  <si>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</si>
  <si>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</si>
  <si>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</si>
  <si>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</si>
  <si>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</si>
  <si>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</si>
  <si>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</si>
  <si>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</si>
  <si>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</si>
  <si>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</si>
  <si>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</si>
  <si>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</si>
  <si>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</si>
  <si>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</si>
  <si>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</si>
  <si>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</si>
  <si>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</si>
  <si>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</si>
  <si>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</si>
  <si>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</si>
  <si>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</si>
  <si>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</si>
  <si>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</si>
  <si>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</si>
  <si>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</si>
  <si>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</si>
  <si>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</si>
  <si>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</si>
  <si>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</si>
  <si>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</si>
  <si>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</si>
  <si>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</si>
  <si>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</si>
  <si>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</si>
  <si>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</si>
  <si>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</si>
  <si>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</si>
  <si>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</si>
  <si>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</si>
  <si>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</si>
  <si>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</si>
  <si>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</si>
  <si>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</si>
  <si>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</si>
  <si>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</si>
  <si>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</si>
  <si>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</si>
  <si>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</si>
  <si>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</si>
  <si>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</si>
  <si>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</si>
  <si>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</si>
  <si>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</si>
  <si>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</si>
  <si>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</si>
  <si>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</si>
  <si>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</si>
  <si>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</si>
  <si>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</si>
  <si>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</si>
  <si>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</si>
  <si>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</si>
  <si>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</si>
  <si>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</si>
  <si>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</si>
  <si>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</si>
  <si>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</si>
  <si>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</si>
  <si>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</si>
  <si>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</si>
  <si>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</si>
  <si>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</si>
  <si>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</si>
  <si>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</si>
  <si>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</si>
  <si>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</si>
  <si>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</si>
  <si>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</si>
  <si>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</si>
  <si>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</si>
  <si>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</si>
  <si>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</si>
  <si>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</si>
  <si>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</si>
  <si>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</si>
  <si>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</si>
  <si>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</si>
  <si>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</si>
  <si>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</si>
  <si>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</si>
  <si>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</si>
  <si>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</si>
  <si>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</si>
  <si>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</si>
  <si>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</si>
  <si>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</si>
  <si>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</si>
  <si>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</si>
  <si>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</si>
  <si>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</si>
  <si>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</si>
  <si>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</si>
  <si>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</si>
  <si>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</si>
  <si>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</si>
  <si>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</si>
  <si>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</si>
  <si>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</si>
  <si>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</si>
  <si>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</si>
  <si>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</si>
  <si>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</si>
  <si>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</si>
  <si>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</si>
  <si>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</si>
  <si>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</si>
  <si>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</si>
  <si>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</si>
  <si>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</si>
  <si>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</si>
  <si>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</si>
  <si>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</si>
  <si>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</si>
  <si>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</si>
  <si>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</si>
  <si>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</si>
  <si>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</si>
  <si>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</si>
  <si>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</si>
  <si>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</si>
  <si>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</si>
  <si>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</si>
  <si>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</si>
  <si>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</si>
  <si>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</si>
  <si>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</si>
  <si>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</si>
  <si>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</si>
  <si>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</si>
  <si>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</si>
  <si>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</si>
  <si>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</si>
  <si>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</si>
  <si>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</si>
  <si>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</si>
  <si>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</si>
  <si>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</si>
  <si>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</si>
  <si>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</si>
  <si>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</si>
  <si>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</si>
  <si>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</si>
  <si>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</si>
  <si>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</si>
  <si>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</si>
  <si>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</si>
  <si>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</si>
  <si>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</si>
  <si>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</si>
  <si>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</si>
  <si>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</si>
  <si>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</si>
  <si>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</si>
  <si>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</si>
  <si>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</si>
  <si>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</si>
  <si>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</si>
  <si>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</si>
  <si>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</si>
  <si>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</si>
  <si>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</si>
  <si>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</si>
  <si>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</si>
  <si>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</si>
  <si>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</si>
  <si>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</si>
  <si>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</si>
  <si>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</si>
  <si>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</si>
  <si>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</si>
  <si>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</si>
  <si>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</si>
  <si>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</si>
  <si>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</si>
  <si>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</si>
  <si>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</si>
  <si>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</si>
  <si>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</si>
  <si>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</si>
  <si>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</si>
  <si>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</si>
  <si>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</si>
  <si>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</si>
  <si>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</si>
  <si>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</si>
  <si>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</si>
  <si>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</si>
  <si>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</si>
  <si>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</si>
  <si>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</si>
  <si>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</si>
  <si>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</si>
  <si>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</si>
  <si>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</si>
  <si>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</si>
  <si>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</si>
  <si>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</si>
  <si>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</si>
  <si>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</si>
  <si>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</si>
  <si>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</si>
  <si>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</si>
  <si>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</si>
  <si>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</si>
  <si>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</si>
  <si>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</si>
  <si>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</si>
  <si>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</si>
  <si>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</si>
  <si>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</si>
  <si>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</si>
  <si>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</si>
  <si>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</si>
  <si>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</si>
  <si>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</si>
  <si>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</si>
  <si>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</si>
  <si>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</si>
  <si>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</si>
  <si>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</si>
  <si>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</si>
  <si>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</si>
  <si>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</si>
  <si>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</si>
  <si>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</si>
  <si>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</si>
  <si>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</si>
  <si>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</si>
  <si>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</si>
  <si>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</si>
  <si>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</si>
  <si>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</si>
  <si>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</si>
  <si>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</si>
  <si>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</si>
  <si>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</si>
  <si>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</si>
  <si>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</si>
  <si>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</si>
  <si>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</si>
  <si>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</si>
  <si>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</si>
  <si>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</si>
  <si>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</si>
  <si>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</si>
  <si>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</si>
  <si>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</si>
  <si>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</si>
  <si>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</si>
  <si>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</si>
  <si>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</si>
  <si>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</si>
  <si>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</si>
  <si>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</si>
  <si>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</si>
  <si>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</si>
  <si>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</si>
  <si>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</si>
  <si>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</si>
  <si>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</si>
  <si>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</si>
  <si>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</si>
  <si>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</si>
  <si>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</si>
  <si>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</si>
  <si>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</si>
  <si>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</si>
  <si>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</si>
  <si>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</si>
  <si>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</si>
  <si>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</si>
  <si>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</si>
  <si>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</si>
  <si>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</si>
  <si>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</si>
  <si>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</si>
  <si>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</si>
  <si>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</si>
  <si>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</si>
  <si>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</si>
  <si>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</si>
  <si>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</si>
  <si>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</si>
  <si>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</si>
  <si>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</si>
  <si>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</si>
  <si>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</si>
  <si>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</si>
  <si>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</si>
  <si>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</si>
  <si>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</si>
  <si>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</si>
  <si>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</si>
  <si>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</si>
  <si>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</si>
  <si>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</si>
  <si>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</si>
  <si>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</si>
  <si>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</si>
  <si>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</si>
  <si>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</si>
  <si>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</si>
  <si>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</si>
  <si>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</si>
  <si>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</si>
  <si>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</si>
  <si>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</si>
  <si>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</si>
  <si>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</si>
  <si>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</si>
  <si>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</si>
  <si>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</si>
  <si>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</si>
  <si>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</si>
  <si>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</si>
  <si>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</si>
  <si>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</si>
  <si>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</si>
  <si>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</si>
  <si>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</si>
  <si>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</si>
  <si>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</si>
  <si>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</si>
  <si>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</si>
  <si>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</si>
  <si>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</si>
  <si>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</si>
  <si>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</si>
  <si>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</si>
  <si>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</si>
  <si>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</si>
  <si>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</si>
  <si>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</si>
  <si>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</si>
  <si>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</si>
  <si>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</si>
  <si>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</si>
  <si>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</si>
  <si>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</si>
  <si>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</si>
  <si>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</si>
  <si>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</si>
  <si>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</si>
  <si>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</si>
  <si>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</si>
  <si>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</si>
  <si>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</si>
  <si>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</si>
  <si>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</si>
  <si>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</si>
  <si>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</si>
  <si>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</si>
  <si>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</si>
  <si>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</si>
  <si>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</si>
  <si>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</si>
  <si>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</si>
  <si>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</si>
  <si>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</si>
  <si>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</si>
  <si>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</si>
  <si>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</si>
  <si>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</si>
  <si>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</si>
  <si>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</si>
  <si>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</si>
  <si>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</si>
  <si>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</si>
  <si>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</si>
  <si>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</si>
  <si>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</si>
  <si>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</si>
  <si>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</si>
  <si>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</si>
  <si>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</si>
  <si>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</si>
  <si>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</si>
  <si>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</si>
  <si>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</si>
  <si>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</si>
  <si>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</si>
  <si>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</si>
  <si>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</si>
  <si>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</si>
  <si>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</si>
  <si>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</si>
  <si>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</si>
  <si>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</si>
  <si>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</si>
  <si>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</si>
  <si>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</si>
  <si>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</si>
  <si>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</si>
  <si>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</si>
  <si>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</si>
  <si>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</si>
  <si>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</si>
  <si>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</si>
  <si>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</si>
  <si>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</si>
  <si>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</si>
  <si>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</si>
  <si>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</si>
  <si>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</si>
  <si>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</si>
  <si>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</si>
  <si>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</si>
  <si>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</si>
  <si>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</si>
  <si>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</si>
  <si>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</si>
  <si>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</si>
  <si>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</si>
  <si>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</si>
  <si>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</si>
  <si>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</si>
  <si>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</si>
  <si>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</si>
  <si>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</si>
  <si>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</si>
  <si>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</si>
  <si>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</si>
  <si>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</si>
  <si>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</si>
  <si>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</si>
  <si>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</si>
  <si>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</si>
  <si>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</si>
  <si>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</si>
  <si>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</si>
  <si>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</si>
  <si>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</si>
  <si>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</si>
  <si>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</si>
  <si>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</si>
  <si>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</si>
  <si>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</si>
  <si>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</si>
  <si>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</si>
  <si>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</si>
  <si>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</si>
  <si>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</si>
  <si>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</si>
  <si>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</si>
  <si>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</si>
  <si>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</si>
  <si>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</si>
  <si>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</si>
  <si>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</si>
  <si>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</si>
  <si>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</si>
  <si>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</si>
  <si>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</si>
  <si>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</si>
  <si>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</si>
  <si>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</si>
  <si>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</si>
  <si>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</si>
  <si>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</si>
  <si>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</si>
  <si>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</si>
  <si>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</si>
  <si>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</si>
  <si>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</si>
  <si>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</si>
  <si>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</si>
  <si>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</si>
  <si>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</si>
  <si>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</si>
  <si>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</si>
  <si>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</si>
  <si>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</si>
  <si>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</si>
  <si>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</si>
  <si>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</si>
  <si>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</si>
  <si>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</si>
  <si>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</si>
  <si>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</si>
  <si>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</si>
  <si>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</si>
  <si>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</si>
  <si>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</si>
  <si>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</si>
  <si>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</si>
  <si>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</si>
  <si>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</si>
  <si>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</si>
  <si>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</si>
  <si>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</si>
  <si>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</si>
  <si>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</si>
  <si>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</si>
  <si>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</si>
  <si>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</si>
  <si>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</si>
  <si>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</si>
  <si>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</si>
  <si>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</si>
  <si>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</si>
  <si>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</si>
  <si>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</si>
  <si>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</si>
  <si>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</si>
  <si>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</si>
  <si>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</si>
  <si>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</si>
  <si>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</si>
  <si>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</si>
  <si>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</si>
  <si>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</si>
  <si>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</si>
  <si>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</si>
  <si>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</si>
  <si>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</si>
  <si>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</si>
  <si>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</si>
  <si>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</si>
  <si>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</si>
  <si>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</si>
  <si>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</si>
  <si>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</si>
  <si>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</si>
  <si>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</si>
  <si>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</si>
  <si>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</si>
  <si>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</si>
  <si>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</si>
  <si>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</si>
  <si>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</si>
  <si>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</si>
  <si>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</si>
  <si>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</si>
  <si>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</si>
  <si>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</si>
  <si>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</si>
  <si>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</si>
  <si>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</si>
  <si>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</si>
  <si>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</si>
  <si>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</si>
  <si>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</si>
  <si>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</si>
  <si>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</si>
  <si>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</si>
  <si>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</si>
  <si>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</si>
  <si>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</si>
  <si>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</si>
  <si>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</si>
  <si>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</si>
  <si>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</si>
  <si>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</si>
  <si>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</si>
  <si>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</si>
  <si>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</si>
  <si>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</si>
  <si>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</si>
  <si>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</si>
  <si>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</si>
  <si>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</si>
  <si>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</si>
  <si>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</si>
  <si>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</si>
  <si>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</si>
  <si>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</si>
  <si>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</si>
  <si>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</si>
  <si>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</si>
  <si>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</si>
  <si>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</si>
  <si>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</si>
  <si>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</si>
  <si>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</si>
  <si>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</si>
  <si>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</si>
  <si>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</si>
  <si>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</si>
  <si>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</si>
  <si>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</si>
  <si>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</si>
  <si>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</si>
  <si>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</si>
  <si>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</si>
  <si>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</si>
  <si>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</si>
  <si>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</si>
  <si>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</si>
  <si>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</si>
  <si>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</si>
  <si>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</si>
  <si>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</si>
  <si>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</si>
  <si>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</si>
  <si>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</si>
  <si>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</si>
  <si>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</si>
  <si>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</si>
  <si>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</si>
  <si>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</si>
  <si>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</si>
  <si>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</si>
  <si>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</si>
  <si>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</si>
  <si>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</si>
  <si>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</si>
  <si>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</si>
  <si>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</si>
  <si>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</si>
  <si>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</si>
  <si>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</si>
  <si>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</si>
  <si>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</si>
  <si>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</si>
  <si>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</si>
  <si>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</si>
  <si>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</si>
  <si>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</si>
  <si>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</si>
  <si>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</si>
  <si>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</si>
  <si>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</si>
  <si>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</si>
  <si>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</si>
  <si>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</si>
  <si>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</si>
  <si>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</si>
  <si>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</si>
  <si>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</si>
  <si>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</si>
  <si>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</si>
  <si>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</si>
  <si>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</si>
  <si>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</si>
  <si>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</si>
  <si>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</si>
  <si>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</si>
  <si>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</si>
  <si>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</si>
  <si>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</si>
  <si>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</si>
  <si>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</si>
  <si>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</si>
  <si>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</si>
  <si>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</si>
  <si>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</si>
  <si>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</si>
  <si>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</si>
  <si>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</si>
  <si>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</si>
  <si>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</si>
  <si>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</si>
  <si>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</si>
  <si>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</si>
  <si>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</si>
  <si>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</si>
  <si>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</si>
  <si>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</si>
  <si>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</si>
  <si>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</si>
  <si>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</si>
  <si>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</si>
  <si>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</si>
  <si>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</si>
  <si>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</si>
  <si>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</si>
  <si>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</si>
  <si>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</si>
  <si>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</si>
  <si>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</si>
  <si>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</si>
  <si>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</si>
  <si>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</si>
  <si>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</si>
  <si>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</si>
  <si>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</si>
  <si>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</si>
  <si>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</si>
  <si>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</si>
  <si>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</si>
  <si>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</si>
  <si>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</si>
  <si>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</si>
  <si>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</si>
  <si>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</si>
  <si>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</si>
  <si>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</si>
  <si>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</si>
  <si>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</si>
  <si>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</si>
  <si>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</si>
  <si>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</si>
  <si>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</si>
  <si>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</si>
  <si>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</si>
  <si>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</si>
  <si>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</si>
  <si>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</si>
  <si>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</si>
  <si>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</si>
  <si>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</si>
  <si>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</si>
  <si>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</si>
  <si>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</si>
  <si>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</si>
  <si>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</si>
  <si>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</si>
  <si>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</si>
  <si>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</si>
  <si>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</si>
  <si>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</si>
  <si>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</si>
  <si>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</si>
  <si>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</si>
  <si>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</si>
  <si>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</si>
  <si>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</si>
  <si>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</si>
  <si>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</si>
  <si>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</si>
  <si>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</si>
  <si>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</si>
  <si>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</si>
  <si>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</si>
  <si>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</si>
  <si>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</si>
  <si>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</si>
  <si>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</si>
  <si>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</si>
  <si>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</si>
  <si>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</si>
  <si>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</si>
  <si>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</si>
  <si>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</si>
  <si>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</si>
  <si>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</si>
  <si>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</si>
  <si>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</si>
  <si>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</si>
  <si>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</si>
  <si>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</si>
  <si>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</si>
  <si>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</si>
  <si>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</si>
  <si>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</si>
  <si>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</si>
  <si>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</si>
  <si>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</si>
  <si>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</si>
  <si>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</si>
  <si>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</si>
  <si>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</si>
  <si>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</si>
  <si>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</si>
  <si>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</si>
  <si>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</si>
  <si>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</si>
  <si>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</si>
  <si>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</si>
  <si>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</si>
  <si>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</si>
  <si>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</si>
  <si>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</si>
  <si>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</si>
  <si>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</si>
  <si>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</si>
  <si>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</si>
  <si>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</si>
  <si>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</si>
  <si>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</si>
  <si>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</si>
  <si>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</si>
  <si>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</si>
  <si>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</si>
  <si>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</si>
  <si>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</si>
  <si>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</si>
  <si>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</si>
  <si>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</si>
  <si>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</si>
  <si>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</si>
  <si>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</si>
  <si>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</si>
  <si>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</si>
  <si>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</si>
  <si>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</si>
  <si>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</si>
  <si>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</si>
  <si>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</si>
  <si>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</si>
  <si>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</si>
  <si>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</si>
  <si>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</si>
  <si>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</si>
  <si>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</si>
  <si>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</si>
  <si>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</si>
  <si>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</si>
  <si>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</si>
  <si>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</si>
  <si>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</si>
  <si>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</si>
  <si>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</si>
  <si>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</si>
  <si>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</si>
  <si>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</si>
  <si>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</si>
  <si>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</si>
  <si>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</si>
  <si>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</si>
  <si>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</si>
  <si>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</si>
  <si>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</si>
  <si>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</si>
  <si>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</si>
  <si>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</si>
  <si>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</si>
  <si>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</si>
  <si>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</si>
  <si>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</si>
  <si>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</si>
  <si>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</si>
  <si>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</si>
  <si>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</si>
  <si>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</si>
  <si>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</si>
  <si>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</si>
  <si>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</si>
  <si>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</si>
  <si>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</si>
  <si>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</si>
  <si>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</si>
  <si>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</si>
  <si>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</si>
  <si>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</si>
  <si>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</si>
  <si>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</si>
  <si>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</si>
  <si>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</si>
  <si>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</si>
  <si>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</si>
  <si>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</si>
  <si>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</si>
  <si>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</si>
  <si>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</si>
  <si>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</si>
  <si>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</si>
  <si>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</si>
  <si>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</si>
  <si>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</si>
  <si>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</si>
  <si>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</si>
  <si>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</si>
  <si>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</si>
  <si>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</si>
  <si>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</si>
  <si>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</si>
  <si>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</si>
  <si>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</si>
  <si>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</si>
  <si>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</si>
  <si>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</si>
  <si>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</si>
  <si>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</si>
  <si>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</si>
  <si>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</si>
  <si>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</si>
  <si>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</si>
  <si>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</si>
  <si>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</si>
  <si>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</si>
  <si>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</si>
  <si>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</si>
  <si>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</si>
  <si>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</si>
  <si>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</si>
  <si>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</si>
  <si>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</si>
  <si>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</si>
  <si>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</si>
  <si>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</si>
  <si>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</si>
  <si>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</si>
  <si>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</si>
  <si>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</si>
  <si>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</si>
  <si>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</si>
  <si>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</si>
  <si>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</si>
  <si>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</si>
  <si>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</si>
  <si>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</si>
  <si>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</si>
  <si>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</si>
  <si>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</si>
  <si>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</si>
  <si>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</si>
  <si>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</si>
  <si>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</si>
  <si>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</si>
  <si>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</si>
  <si>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</si>
  <si>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</si>
  <si>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</si>
  <si>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</si>
  <si>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</si>
  <si>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</si>
  <si>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</si>
  <si>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</si>
  <si>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</si>
  <si>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</si>
  <si>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</si>
  <si>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</si>
  <si>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</si>
  <si>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</si>
  <si>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</si>
  <si>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</si>
  <si>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</si>
  <si>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</si>
  <si>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</si>
  <si>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</si>
  <si>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</si>
  <si>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</si>
  <si>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</si>
  <si>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</si>
  <si>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</si>
  <si>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</si>
  <si>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</si>
  <si>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</si>
  <si>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</si>
  <si>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</si>
  <si>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</si>
  <si>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</si>
  <si>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</si>
  <si>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</si>
  <si>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</si>
  <si>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</si>
  <si>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</si>
  <si>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</si>
  <si>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</si>
  <si>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</si>
  <si>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</si>
  <si>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</si>
  <si>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</si>
  <si>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</si>
  <si>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</si>
  <si>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</si>
  <si>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</si>
  <si>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</si>
  <si>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</si>
  <si>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</si>
  <si>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</si>
  <si>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</si>
  <si>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</si>
  <si>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</si>
  <si>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</si>
  <si>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</si>
  <si>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</si>
  <si>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</si>
  <si>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</si>
  <si>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</si>
  <si>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</si>
  <si>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</si>
  <si>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</si>
  <si>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</si>
  <si>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</si>
  <si>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</si>
  <si>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</si>
  <si>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</si>
  <si>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</si>
  <si>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</si>
  <si>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</si>
  <si>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</si>
  <si>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</si>
  <si>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</si>
  <si>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</si>
  <si>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</si>
  <si>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</si>
  <si>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</si>
  <si>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</si>
  <si>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</si>
  <si>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</si>
  <si>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</si>
  <si>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</si>
  <si>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</si>
  <si>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</si>
  <si>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</si>
  <si>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</si>
  <si>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</si>
  <si>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</si>
  <si>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</si>
  <si>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</si>
  <si>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</si>
  <si>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</si>
  <si>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</si>
  <si>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</si>
  <si>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</si>
  <si>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</si>
  <si>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</si>
  <si>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</si>
  <si>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</si>
  <si>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</si>
  <si>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</si>
  <si>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</si>
  <si>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</si>
  <si>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</si>
  <si>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</si>
  <si>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</si>
  <si>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</si>
  <si>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</si>
  <si>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</si>
  <si>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</si>
  <si>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</si>
  <si>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</si>
  <si>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</si>
  <si>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</si>
  <si>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</si>
  <si>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</si>
  <si>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</si>
  <si>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</si>
  <si>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</si>
  <si>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</si>
  <si>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</si>
  <si>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</si>
  <si>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</si>
  <si>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</si>
  <si>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</si>
  <si>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</si>
  <si>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</si>
  <si>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</si>
  <si>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</si>
  <si>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</si>
  <si>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</si>
  <si>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</si>
  <si>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</si>
  <si>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</si>
  <si>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</si>
  <si>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</si>
  <si>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</si>
  <si>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</si>
  <si>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</si>
  <si>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</si>
  <si>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</si>
  <si>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</si>
  <si>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</si>
  <si>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</si>
  <si>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</si>
  <si>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</si>
  <si>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</si>
  <si>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</si>
  <si>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</si>
  <si>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</si>
  <si>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</si>
  <si>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</si>
  <si>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</si>
  <si>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</si>
  <si>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</si>
  <si>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</si>
  <si>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</si>
  <si>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</si>
  <si>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</si>
  <si>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</si>
  <si>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</si>
  <si>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</si>
  <si>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</si>
  <si>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</si>
  <si>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</si>
  <si>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</si>
  <si>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</si>
  <si>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</si>
  <si>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</si>
  <si>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</si>
  <si>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</si>
  <si>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</si>
  <si>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</si>
  <si>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</si>
  <si>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</si>
  <si>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</si>
  <si>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</si>
  <si>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</si>
  <si>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</si>
  <si>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</si>
  <si>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</si>
  <si>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</si>
  <si>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</si>
  <si>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</si>
  <si>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</si>
  <si>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</si>
  <si>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</si>
  <si>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</si>
  <si>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</si>
  <si>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</si>
  <si>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</si>
  <si>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</si>
  <si>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</si>
  <si>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</si>
  <si>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</si>
  <si>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</si>
  <si>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</si>
  <si>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</si>
  <si>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</si>
  <si>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</si>
  <si>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</si>
  <si>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</si>
  <si>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</si>
  <si>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</si>
  <si>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</si>
  <si>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</si>
  <si>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</si>
  <si>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</si>
  <si>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</si>
  <si>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</si>
  <si>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</si>
  <si>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</si>
  <si>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</si>
  <si>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</si>
  <si>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</si>
  <si>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</si>
  <si>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</si>
  <si>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</si>
  <si>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</si>
  <si>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</si>
  <si>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</si>
  <si>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</si>
  <si>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</si>
  <si>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</si>
  <si>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</si>
  <si>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</si>
  <si>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</si>
  <si>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</si>
  <si>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</si>
  <si>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</si>
  <si>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</si>
  <si>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</si>
  <si>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</si>
  <si>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</si>
  <si>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</si>
  <si>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</si>
  <si>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</si>
  <si>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</si>
  <si>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</si>
  <si>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</si>
  <si>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</si>
  <si>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</si>
  <si>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</si>
  <si>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</si>
  <si>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</si>
  <si>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</si>
  <si>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</si>
  <si>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</si>
  <si>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</si>
  <si>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</si>
  <si>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</si>
  <si>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</si>
  <si>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</si>
  <si>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</si>
  <si>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</si>
  <si>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</si>
  <si>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</si>
  <si>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</si>
  <si>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</si>
  <si>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</si>
  <si>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</si>
  <si>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</si>
  <si>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</si>
  <si>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</si>
  <si>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</si>
  <si>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</si>
  <si>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</si>
  <si>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</si>
  <si>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</si>
  <si>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</si>
  <si>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</si>
  <si>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</si>
  <si>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</si>
  <si>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</si>
  <si>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</si>
  <si>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</si>
  <si>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</si>
  <si>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</si>
  <si>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</si>
  <si>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</si>
  <si>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</si>
  <si>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</si>
  <si>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</si>
  <si>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</si>
  <si>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</si>
  <si>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</si>
  <si>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</si>
  <si>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</si>
  <si>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</si>
  <si>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</si>
  <si>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</si>
  <si>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</si>
  <si>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</si>
  <si>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</si>
  <si>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</si>
  <si>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</si>
  <si>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</si>
  <si>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</si>
  <si>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</si>
  <si>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</si>
  <si>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</si>
  <si>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</si>
  <si>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</si>
  <si>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</si>
  <si>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</si>
  <si>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</si>
  <si>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</si>
  <si>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</si>
  <si>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</si>
  <si>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</si>
  <si>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</si>
  <si>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</si>
  <si>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</si>
  <si>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</si>
  <si>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</si>
  <si>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</si>
  <si>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</si>
  <si>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</si>
  <si>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</si>
  <si>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</si>
  <si>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</si>
  <si>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</si>
  <si>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</si>
  <si>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</si>
  <si>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</si>
  <si>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</si>
  <si>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</si>
  <si>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</si>
  <si>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</si>
  <si>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</si>
  <si>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</si>
  <si>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</si>
  <si>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</si>
  <si>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</si>
  <si>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</si>
  <si>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</si>
  <si>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</si>
  <si>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</si>
  <si>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</si>
  <si>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</si>
  <si>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</si>
  <si>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</si>
  <si>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</si>
  <si>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</si>
  <si>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</si>
  <si>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</si>
  <si>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</si>
  <si>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</si>
  <si>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</si>
  <si>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</si>
  <si>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</si>
  <si>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</si>
  <si>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</si>
  <si>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</si>
  <si>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</si>
  <si>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</si>
  <si>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</si>
  <si>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</si>
  <si>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</si>
  <si>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</si>
  <si>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</si>
  <si>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</si>
  <si>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</si>
  <si>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</si>
  <si>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</si>
  <si>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</si>
  <si>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</si>
  <si>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</si>
  <si>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</si>
  <si>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</si>
  <si>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</si>
  <si>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</si>
  <si>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</si>
  <si>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</si>
  <si>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</si>
  <si>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</si>
  <si>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</si>
  <si>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</si>
  <si>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</si>
  <si>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</si>
  <si>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</si>
  <si>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</si>
  <si>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</si>
  <si>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</si>
  <si>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</si>
  <si>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</si>
  <si>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</si>
  <si>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</si>
  <si>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</si>
  <si>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</si>
  <si>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</si>
  <si>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</si>
  <si>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</si>
  <si>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</si>
  <si>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</si>
  <si>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</si>
  <si>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</si>
  <si>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</si>
  <si>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</si>
  <si>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</si>
  <si>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</si>
  <si>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</si>
  <si>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</si>
  <si>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</si>
  <si>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</si>
  <si>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</si>
  <si>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</si>
  <si>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</si>
  <si>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</si>
  <si>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</si>
  <si>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</si>
  <si>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</si>
  <si>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</si>
  <si>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</si>
  <si>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</si>
  <si>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</si>
  <si>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</si>
  <si>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</si>
  <si>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</si>
  <si>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</si>
  <si>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</si>
  <si>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</si>
  <si>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</si>
  <si>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</si>
  <si>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</si>
  <si>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</si>
  <si>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</si>
  <si>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</si>
  <si>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</si>
  <si>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</si>
  <si>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</si>
  <si>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</si>
  <si>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</si>
  <si>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</si>
  <si>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</si>
  <si>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</si>
  <si>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</si>
  <si>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</si>
  <si>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</si>
  <si>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</si>
  <si>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</si>
  <si>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</si>
  <si>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</si>
  <si>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</si>
  <si>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</si>
  <si>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</si>
  <si>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</si>
  <si>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</si>
  <si>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</si>
  <si>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</si>
  <si>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</si>
  <si>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</si>
  <si>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</si>
  <si>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</si>
  <si>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</si>
  <si>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</si>
  <si>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</si>
  <si>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</si>
  <si>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</si>
  <si>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</si>
  <si>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</si>
  <si>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</si>
  <si>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</si>
  <si>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</si>
  <si>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</si>
  <si>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</si>
  <si>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</si>
  <si>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</si>
  <si>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</si>
  <si>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</si>
  <si>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</si>
  <si>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</si>
  <si>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</si>
  <si>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</si>
  <si>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</si>
  <si>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</si>
  <si>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</si>
  <si>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</si>
  <si>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</si>
  <si>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</si>
  <si>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</si>
  <si>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</si>
  <si>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</si>
  <si>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</si>
  <si>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</si>
  <si>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</si>
  <si>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</si>
  <si>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</si>
  <si>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</si>
  <si>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</si>
  <si>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</si>
  <si>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</si>
  <si>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</si>
  <si>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</si>
  <si>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</si>
  <si>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</si>
  <si>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</si>
  <si>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</si>
  <si>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</si>
  <si>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</si>
  <si>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</si>
  <si>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</si>
  <si>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</si>
  <si>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</si>
  <si>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</si>
  <si>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</si>
  <si>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</si>
  <si>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</si>
  <si>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</si>
  <si>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</si>
  <si>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</si>
  <si>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</si>
  <si>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</si>
  <si>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</si>
  <si>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</si>
  <si>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</si>
  <si>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</si>
  <si>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</si>
  <si>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</si>
  <si>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</si>
  <si>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</si>
  <si>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</si>
  <si>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</si>
  <si>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</si>
  <si>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</si>
  <si>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</si>
  <si>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</si>
  <si>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</si>
  <si>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</si>
  <si>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</si>
  <si>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</si>
  <si>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</si>
  <si>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</si>
  <si>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</si>
  <si>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</si>
  <si>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</si>
  <si>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</si>
  <si>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</si>
  <si>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</si>
  <si>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</si>
  <si>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</si>
  <si>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</si>
  <si>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</si>
  <si>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</si>
  <si>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</si>
  <si>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</si>
  <si>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</si>
  <si>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</si>
  <si>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</si>
  <si>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</si>
  <si>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</si>
  <si>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</si>
  <si>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</si>
  <si>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</si>
  <si>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</si>
  <si>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</si>
  <si>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</si>
  <si>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</si>
  <si>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</si>
  <si>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</si>
  <si>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</si>
  <si>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</si>
  <si>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</si>
  <si>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</si>
  <si>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</si>
  <si>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</si>
  <si>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</si>
  <si>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</si>
  <si>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</si>
  <si>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</si>
  <si>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</si>
  <si>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</si>
  <si>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</si>
  <si>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</si>
  <si>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</si>
  <si>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</si>
  <si>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</si>
  <si>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</si>
  <si>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</si>
  <si>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</si>
  <si>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</si>
  <si>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</si>
  <si>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</si>
  <si>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</si>
  <si>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</si>
  <si>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</si>
  <si>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</si>
  <si>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</si>
  <si>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</si>
  <si>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</si>
  <si>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</si>
  <si>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</si>
  <si>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</si>
  <si>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</si>
  <si>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</si>
  <si>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</si>
  <si>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</si>
  <si>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</si>
  <si>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</si>
  <si>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</si>
  <si>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</si>
  <si>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</si>
  <si>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</si>
  <si>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</si>
  <si>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</si>
  <si>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</si>
  <si>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</si>
  <si>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</si>
  <si>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</si>
  <si>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</si>
  <si>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</si>
  <si>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</si>
  <si>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</si>
  <si>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</si>
  <si>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</si>
  <si>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</si>
  <si>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</si>
  <si>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</si>
  <si>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</si>
  <si>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</si>
  <si>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</si>
  <si>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</si>
  <si>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</si>
  <si>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</si>
  <si>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</si>
  <si>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</si>
  <si>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</si>
  <si>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</si>
  <si>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</si>
  <si>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</si>
  <si>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</si>
  <si>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</si>
  <si>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</si>
  <si>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</si>
  <si>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</si>
  <si>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</si>
  <si>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</si>
  <si>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</si>
  <si>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</si>
  <si>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</si>
  <si>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</si>
  <si>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</si>
  <si>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</si>
  <si>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</si>
  <si>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</si>
  <si>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</si>
  <si>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</si>
  <si>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</si>
  <si>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</si>
  <si>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</si>
  <si>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</si>
  <si>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</si>
  <si>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</si>
  <si>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</si>
  <si>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</si>
  <si>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</si>
  <si>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</si>
  <si>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</si>
  <si>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</si>
  <si>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</si>
  <si>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</si>
  <si>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</si>
  <si>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</si>
  <si>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</si>
  <si>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</si>
  <si>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</si>
  <si>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</si>
  <si>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</si>
  <si>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</si>
  <si>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</si>
  <si>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</si>
  <si>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</si>
  <si>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</si>
  <si>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</si>
  <si>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</si>
  <si>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</si>
  <si>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</si>
  <si>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</si>
  <si>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</si>
  <si>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</si>
  <si>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</si>
  <si>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</si>
  <si>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</si>
  <si>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</si>
  <si>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</si>
  <si>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</si>
  <si>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</si>
  <si>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</si>
  <si>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</si>
  <si>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</si>
  <si>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</si>
  <si>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</si>
  <si>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</si>
  <si>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</si>
  <si>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</si>
  <si>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</si>
  <si>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</si>
  <si>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</si>
  <si>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</si>
  <si>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</si>
  <si>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</si>
  <si>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</si>
  <si>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</si>
  <si>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</si>
  <si>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</si>
  <si>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</si>
  <si>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</si>
  <si>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</si>
  <si>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</si>
  <si>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</si>
  <si>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</si>
  <si>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</si>
  <si>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</si>
  <si>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</si>
  <si>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</si>
  <si>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</si>
  <si>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</si>
  <si>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</si>
  <si>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</si>
  <si>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</si>
  <si>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</si>
  <si>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</si>
  <si>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</si>
  <si>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</si>
  <si>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</si>
  <si>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</si>
  <si>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</si>
  <si>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</si>
  <si>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</si>
  <si>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</si>
  <si>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</si>
  <si>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</si>
  <si>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</si>
  <si>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</si>
  <si>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</si>
  <si>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</si>
  <si>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</si>
  <si>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</si>
  <si>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</si>
  <si>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</si>
  <si>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</si>
  <si>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</si>
  <si>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</si>
  <si>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</si>
  <si>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</si>
  <si>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</si>
  <si>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</si>
  <si>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</si>
  <si>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</si>
  <si>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</si>
  <si>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</si>
  <si>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</si>
  <si>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</si>
  <si>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</si>
  <si>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</si>
  <si>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</si>
  <si>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</si>
  <si>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</si>
  <si>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</si>
  <si>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</si>
  <si>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</si>
  <si>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</si>
  <si>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</si>
  <si>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</si>
  <si>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</si>
  <si>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</si>
  <si>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</si>
  <si>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</si>
  <si>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</si>
  <si>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</si>
  <si>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</si>
  <si>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</si>
  <si>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</si>
  <si>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</si>
  <si>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</si>
  <si>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</si>
  <si>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</si>
  <si>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</si>
  <si>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</si>
  <si>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</si>
  <si>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</si>
  <si>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</si>
  <si>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</si>
  <si>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</si>
  <si>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</si>
  <si>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</si>
  <si>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</si>
  <si>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</si>
  <si>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</si>
  <si>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</si>
  <si>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</si>
  <si>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</si>
  <si>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</si>
  <si>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</si>
  <si>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</si>
  <si>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</si>
  <si>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</si>
  <si>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</si>
  <si>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</si>
  <si>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</si>
  <si>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</si>
  <si>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</si>
  <si>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</si>
  <si>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</si>
  <si>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</si>
  <si>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</si>
  <si>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</si>
  <si>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</si>
  <si>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</si>
  <si>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</si>
  <si>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</si>
  <si>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</si>
  <si>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</si>
  <si>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</si>
  <si>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</si>
  <si>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</si>
  <si>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</si>
  <si>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</si>
  <si>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</si>
  <si>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</si>
  <si>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</si>
  <si>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</si>
  <si>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</si>
  <si>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</si>
  <si>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</si>
  <si>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</si>
  <si>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</si>
  <si>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</si>
  <si>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</si>
  <si>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</si>
  <si>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</si>
  <si>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</si>
  <si>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</si>
  <si>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</si>
  <si>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</si>
  <si>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</si>
  <si>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</si>
  <si>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</si>
  <si>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</si>
  <si>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</si>
  <si>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</si>
  <si>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</si>
  <si>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</si>
  <si>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</si>
  <si>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</si>
  <si>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</si>
  <si>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</si>
  <si>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</si>
  <si>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</si>
  <si>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</si>
  <si>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</si>
  <si>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</si>
  <si>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</si>
  <si>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</si>
  <si>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</si>
  <si>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</si>
  <si>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</si>
  <si>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</si>
  <si>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</si>
  <si>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</si>
  <si>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</si>
  <si>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</si>
  <si>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</si>
  <si>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</si>
  <si>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</si>
  <si>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</si>
  <si>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</si>
  <si>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</si>
  <si>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</si>
  <si>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</si>
  <si>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</si>
  <si>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</si>
  <si>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</si>
  <si>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</si>
  <si>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</si>
  <si>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</si>
  <si>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</si>
  <si>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</si>
  <si>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</si>
  <si>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</si>
  <si>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</si>
  <si>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</si>
  <si>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</si>
  <si>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</si>
  <si>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</si>
  <si>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</si>
  <si>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</si>
  <si>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</si>
  <si>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</si>
  <si>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</si>
  <si>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</si>
  <si>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</si>
  <si>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</si>
  <si>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</si>
  <si>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</si>
  <si>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</si>
  <si>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</si>
  <si>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</si>
  <si>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</si>
  <si>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</si>
  <si>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</si>
  <si>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</si>
  <si>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</si>
  <si>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</si>
  <si>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</si>
  <si>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</si>
  <si>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</si>
  <si>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</si>
  <si>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</si>
  <si>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</si>
  <si>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</si>
  <si>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</si>
  <si>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</si>
  <si>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</si>
  <si>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</si>
  <si>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</si>
  <si>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</si>
  <si>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</si>
  <si>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</si>
  <si>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</si>
  <si>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</si>
  <si>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</si>
  <si>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</si>
  <si>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</si>
  <si>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</si>
  <si>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</si>
  <si>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</si>
  <si>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</si>
  <si>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</si>
  <si>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</si>
  <si>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</si>
  <si>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</si>
  <si>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</si>
  <si>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</si>
  <si>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</si>
  <si>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</si>
  <si>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</si>
  <si>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</si>
  <si>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</si>
  <si>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</si>
  <si>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</si>
  <si>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</si>
  <si>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</si>
  <si>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</si>
  <si>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</si>
  <si>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</si>
  <si>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</si>
  <si>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</si>
  <si>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</si>
  <si>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</si>
  <si>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</si>
  <si>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</si>
  <si>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</si>
  <si>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</si>
  <si>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</si>
  <si>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</si>
  <si>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</si>
  <si>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</si>
  <si>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</si>
  <si>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</si>
  <si>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</si>
  <si>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</si>
  <si>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</si>
  <si>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</si>
  <si>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</si>
  <si>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</si>
  <si>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</si>
  <si>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</si>
  <si>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</si>
  <si>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</si>
  <si>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</si>
  <si>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</si>
  <si>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</si>
  <si>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</si>
  <si>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</si>
  <si>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</si>
  <si>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</si>
  <si>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</si>
  <si>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</si>
  <si>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</si>
  <si>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</si>
  <si>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</si>
  <si>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</si>
  <si>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</si>
  <si>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</si>
  <si>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</si>
  <si>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</si>
  <si>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</si>
  <si>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</si>
  <si>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</si>
  <si>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</si>
  <si>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</si>
  <si>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</si>
  <si>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</si>
  <si>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</si>
  <si>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</si>
  <si>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</si>
  <si>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</si>
  <si>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</si>
  <si>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</si>
  <si>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</si>
  <si>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</si>
  <si>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</si>
  <si>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</si>
  <si>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</si>
  <si>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</si>
  <si>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</si>
  <si>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</si>
  <si>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</si>
  <si>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</si>
  <si>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</si>
  <si>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</si>
  <si>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</si>
  <si>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</si>
  <si>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</si>
  <si>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</si>
  <si>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</si>
  <si>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</si>
  <si>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</si>
  <si>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</si>
  <si>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</si>
  <si>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</si>
  <si>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</si>
  <si>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</si>
  <si>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</si>
  <si>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</si>
  <si>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</si>
  <si>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</si>
  <si>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</si>
  <si>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</si>
  <si>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</si>
  <si>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</si>
  <si>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</si>
  <si>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</si>
  <si>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</si>
  <si>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</si>
  <si>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</si>
  <si>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</si>
  <si>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</si>
  <si>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</si>
  <si>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</si>
  <si>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</si>
  <si>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</si>
  <si>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</si>
  <si>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</si>
  <si>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</si>
  <si>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</si>
  <si>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</si>
  <si>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</si>
  <si>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</si>
  <si>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</si>
  <si>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</si>
  <si>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</si>
  <si>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</si>
  <si>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</si>
  <si>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</si>
  <si>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</si>
  <si>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</si>
  <si>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</si>
  <si>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</si>
  <si>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</si>
  <si>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</si>
  <si>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</si>
  <si>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</si>
  <si>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</si>
  <si>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</si>
  <si>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</si>
  <si>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</si>
  <si>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</si>
  <si>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</si>
  <si>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</si>
  <si>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</si>
  <si>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</si>
  <si>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</si>
  <si>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</si>
  <si>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</si>
  <si>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</si>
  <si>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</si>
  <si>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</si>
  <si>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</si>
  <si>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</si>
  <si>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</si>
  <si>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</si>
  <si>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</si>
  <si>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</si>
  <si>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</si>
  <si>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</si>
  <si>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</si>
  <si>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</si>
  <si>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</si>
  <si>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</si>
  <si>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</si>
  <si>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</si>
  <si>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</si>
  <si>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</si>
  <si>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</si>
  <si>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</si>
  <si>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</si>
  <si>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</si>
  <si>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</si>
  <si>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</si>
  <si>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</si>
  <si>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</si>
  <si>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</si>
  <si>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</si>
  <si>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</si>
  <si>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</si>
  <si>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</si>
  <si>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</si>
  <si>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</si>
  <si>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</si>
  <si>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</si>
  <si>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</si>
  <si>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</si>
  <si>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</si>
  <si>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</si>
  <si>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</si>
  <si>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</si>
  <si>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</si>
  <si>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</si>
  <si>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</si>
  <si>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</si>
  <si>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</si>
  <si>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</si>
  <si>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</si>
  <si>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</si>
  <si>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</si>
  <si>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</si>
  <si>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</si>
  <si>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</si>
  <si>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</si>
  <si>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</si>
  <si>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</si>
  <si>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</si>
  <si>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</si>
  <si>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</si>
  <si>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</si>
  <si>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</si>
  <si>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</si>
  <si>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</si>
  <si>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</si>
  <si>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</si>
  <si>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</si>
  <si>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</si>
  <si>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</si>
  <si>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</si>
  <si>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</si>
  <si>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</si>
  <si>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</si>
  <si>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</si>
  <si>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</si>
  <si>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</si>
  <si>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</si>
  <si>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</si>
  <si>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</si>
  <si>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</si>
  <si>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</si>
  <si>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</si>
  <si>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</si>
  <si>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</si>
  <si>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</si>
  <si>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</si>
  <si>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</si>
  <si>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</si>
  <si>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</si>
  <si>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</si>
  <si>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</si>
  <si>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</si>
  <si>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</si>
  <si>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</si>
  <si>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</si>
  <si>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</si>
  <si>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</si>
  <si>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</si>
  <si>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</si>
  <si>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</si>
  <si>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</si>
  <si>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</si>
  <si>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</si>
  <si>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</si>
  <si>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</si>
  <si>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</si>
  <si>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</si>
  <si>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</si>
  <si>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</si>
  <si>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</si>
  <si>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</si>
  <si>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</si>
  <si>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</si>
  <si>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</si>
  <si>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</si>
  <si>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</si>
  <si>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</si>
  <si>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</si>
  <si>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</si>
  <si>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</si>
  <si>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</si>
  <si>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</si>
  <si>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</si>
  <si>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</si>
  <si>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</si>
  <si>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</si>
  <si>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</si>
  <si>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</si>
  <si>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</si>
  <si>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</si>
  <si>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</si>
  <si>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</si>
  <si>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</si>
  <si>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</si>
  <si>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</si>
  <si>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</si>
  <si>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</si>
  <si>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</si>
  <si>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</si>
  <si>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</si>
  <si>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</si>
  <si>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</si>
  <si>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</si>
  <si>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</si>
  <si>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</si>
  <si>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</si>
  <si>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</si>
  <si>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</si>
  <si>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</si>
  <si>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</si>
  <si>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</si>
  <si>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</si>
  <si>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</si>
  <si>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</si>
  <si>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</si>
  <si>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</si>
  <si>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</si>
  <si>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</si>
  <si>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</si>
  <si>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</si>
  <si>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</si>
  <si>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</si>
  <si>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</si>
  <si>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</si>
  <si>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</si>
  <si>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</si>
  <si>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</si>
  <si>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</si>
  <si>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</si>
  <si>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</si>
  <si>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</si>
  <si>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</si>
  <si>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</si>
  <si>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</si>
  <si>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</si>
  <si>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</si>
  <si>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</si>
  <si>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</si>
  <si>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</si>
  <si>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</si>
  <si>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</si>
  <si>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</si>
  <si>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</si>
  <si>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</si>
  <si>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</si>
  <si>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</si>
  <si>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</si>
  <si>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</si>
  <si>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</si>
  <si>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</si>
  <si>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</si>
  <si>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</si>
  <si>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</si>
  <si>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</si>
  <si>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</si>
  <si>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</si>
  <si>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</si>
  <si>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</si>
  <si>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</si>
  <si>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</si>
  <si>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</si>
  <si>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</si>
  <si>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</si>
  <si>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</si>
  <si>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</si>
  <si>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</si>
  <si>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</si>
  <si>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</si>
  <si>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</si>
  <si>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</si>
  <si>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</si>
  <si>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</si>
  <si>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</si>
  <si>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</si>
  <si>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</si>
  <si>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</si>
  <si>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</si>
  <si>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</si>
  <si>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</si>
  <si>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</si>
  <si>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</si>
  <si>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</si>
  <si>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</si>
  <si>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</si>
  <si>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</si>
  <si>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</si>
  <si>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</si>
  <si>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</si>
  <si>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</si>
  <si>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</si>
  <si>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</si>
  <si>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</si>
  <si>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</si>
  <si>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</si>
  <si>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</si>
  <si>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</si>
  <si>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</si>
  <si>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</si>
  <si>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</si>
  <si>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</si>
  <si>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</si>
  <si>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</si>
  <si>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</si>
  <si>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</si>
  <si>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</si>
  <si>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</si>
  <si>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</si>
  <si>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</si>
  <si>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</si>
  <si>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</si>
  <si>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</si>
  <si>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</si>
  <si>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</si>
  <si>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</si>
  <si>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</si>
  <si>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</si>
  <si>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</si>
  <si>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</si>
  <si>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</si>
  <si>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</si>
  <si>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</si>
  <si>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</si>
  <si>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</si>
  <si>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</si>
  <si>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</si>
  <si>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</si>
  <si>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</si>
  <si>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</si>
  <si>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</si>
  <si>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</si>
  <si>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</si>
  <si>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</si>
  <si>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</si>
  <si>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</si>
  <si>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</si>
  <si>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</si>
  <si>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</si>
  <si>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</si>
  <si>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</si>
  <si>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</si>
  <si>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</si>
  <si>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</si>
  <si>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</si>
  <si>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</si>
  <si>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</si>
  <si>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</si>
  <si>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</si>
  <si>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</si>
  <si>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</si>
  <si>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</si>
  <si>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</si>
  <si>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</si>
  <si>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</si>
  <si>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</si>
  <si>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</si>
  <si>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</si>
  <si>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</si>
  <si>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</si>
  <si>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</si>
  <si>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</si>
  <si>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</si>
  <si>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</si>
  <si>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</si>
  <si>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</si>
  <si>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</si>
  <si>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</si>
  <si>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</si>
  <si>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</si>
  <si>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</si>
  <si>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</si>
  <si>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</si>
  <si>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</si>
  <si>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</si>
  <si>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</si>
  <si>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</si>
  <si>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</si>
  <si>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</si>
  <si>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</si>
  <si>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</si>
  <si>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</si>
  <si>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</si>
  <si>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</si>
  <si>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</si>
  <si>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</si>
  <si>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</si>
  <si>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</si>
  <si>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</si>
  <si>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</si>
  <si>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</si>
  <si>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</si>
  <si>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</si>
  <si>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</si>
  <si>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</si>
  <si>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</si>
  <si>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</si>
  <si>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</si>
  <si>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</si>
  <si>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</si>
  <si>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</si>
  <si>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</si>
  <si>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</si>
  <si>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</si>
  <si>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</si>
  <si>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</si>
  <si>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</si>
  <si>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</si>
  <si>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</si>
  <si>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</si>
  <si>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</si>
  <si>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</si>
  <si>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</si>
  <si>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</si>
  <si>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</si>
  <si>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</si>
  <si>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</si>
  <si>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</si>
  <si>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</si>
  <si>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</si>
  <si>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</si>
  <si>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</si>
  <si>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</si>
  <si>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</si>
  <si>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</si>
  <si>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</si>
  <si>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</si>
  <si>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</si>
  <si>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</si>
  <si>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</si>
  <si>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</si>
  <si>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</si>
  <si>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</si>
  <si>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</si>
  <si>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</si>
  <si>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</si>
  <si>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</si>
  <si>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</si>
  <si>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</si>
  <si>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</si>
  <si>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</si>
  <si>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</si>
  <si>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</si>
  <si>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</si>
  <si>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</si>
  <si>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</si>
  <si>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</si>
  <si>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</si>
  <si>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</si>
  <si>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</si>
  <si>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</si>
  <si>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</si>
  <si>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</si>
  <si>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</si>
  <si>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</si>
  <si>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</si>
  <si>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</si>
  <si>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</si>
  <si>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</si>
  <si>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</si>
  <si>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</si>
  <si>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</si>
  <si>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</si>
  <si>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</si>
  <si>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</si>
  <si>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</si>
  <si>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</si>
  <si>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</si>
  <si>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</si>
  <si>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</si>
  <si>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</si>
  <si>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</si>
  <si>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</si>
  <si>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</si>
  <si>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</si>
  <si>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</si>
  <si>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</si>
  <si>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</si>
  <si>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</si>
  <si>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</si>
  <si>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</si>
  <si>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</si>
  <si>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</si>
  <si>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</si>
  <si>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</si>
  <si>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</si>
  <si>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</si>
  <si>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</si>
  <si>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</si>
  <si>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</si>
  <si>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</si>
  <si>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</si>
  <si>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</si>
  <si>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</si>
  <si>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</si>
  <si>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</si>
  <si>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</si>
  <si>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</si>
  <si>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</si>
  <si>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</si>
  <si>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</si>
  <si>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</si>
  <si>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</si>
  <si>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</si>
  <si>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</si>
  <si>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</si>
  <si>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</si>
  <si>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</si>
  <si>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</si>
  <si>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</si>
  <si>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</si>
  <si>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</si>
  <si>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</si>
  <si>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</si>
  <si>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</si>
  <si>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</si>
  <si>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</si>
  <si>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</si>
  <si>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</si>
  <si>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</si>
  <si>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</si>
  <si>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</si>
  <si>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</si>
  <si>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</si>
  <si>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</si>
  <si>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</si>
  <si>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</si>
  <si>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</si>
  <si>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</si>
  <si>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</si>
  <si>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</si>
  <si>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</si>
  <si>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</si>
  <si>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</si>
  <si>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</si>
  <si>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</si>
  <si>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</si>
  <si>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</si>
  <si>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</si>
  <si>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</si>
  <si>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</si>
  <si>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</si>
  <si>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</si>
  <si>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</si>
  <si>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</si>
  <si>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</si>
  <si>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</si>
  <si>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</si>
  <si>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</si>
  <si>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</si>
  <si>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</si>
  <si>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</si>
  <si>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</si>
  <si>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</si>
  <si>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</si>
  <si>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</si>
  <si>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</si>
  <si>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</si>
  <si>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</si>
  <si>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</si>
  <si>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</si>
  <si>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</si>
  <si>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</si>
  <si>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</si>
  <si>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</si>
  <si>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</si>
  <si>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</si>
  <si>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</si>
  <si>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</si>
  <si>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</si>
  <si>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</si>
  <si>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</si>
  <si>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</si>
  <si>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</si>
  <si>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</si>
  <si>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</si>
  <si>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</si>
  <si>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</si>
  <si>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</si>
  <si>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</si>
  <si>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</si>
  <si>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</si>
  <si>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</si>
  <si>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</si>
  <si>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</si>
  <si>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</si>
  <si>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</si>
  <si>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</si>
  <si>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</si>
  <si>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</si>
  <si>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</si>
  <si>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</si>
  <si>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</si>
  <si>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</si>
  <si>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</si>
  <si>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</si>
  <si>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</si>
  <si>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</si>
  <si>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</si>
  <si>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</si>
  <si>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</si>
  <si>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</si>
  <si>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</si>
  <si>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</si>
  <si>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</si>
  <si>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</si>
  <si>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</si>
  <si>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</si>
  <si>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</si>
  <si>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</si>
  <si>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</si>
  <si>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</si>
  <si>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</si>
  <si>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</si>
  <si>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</si>
  <si>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</si>
  <si>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</si>
  <si>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</si>
  <si>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</si>
  <si>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</si>
  <si>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</si>
  <si>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</si>
  <si>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</si>
  <si>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</si>
  <si>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</si>
  <si>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</si>
  <si>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</si>
  <si>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</si>
  <si>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</si>
  <si>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</si>
  <si>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</si>
  <si>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</si>
  <si>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</si>
  <si>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</si>
  <si>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</si>
  <si>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</si>
  <si>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</si>
  <si>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</si>
  <si>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</si>
  <si>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</si>
  <si>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</si>
  <si>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</si>
  <si>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</si>
  <si>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</si>
  <si>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</si>
  <si>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</si>
  <si>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</si>
  <si>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</si>
  <si>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</si>
  <si>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</si>
  <si>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</si>
  <si>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</si>
  <si>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</si>
  <si>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</si>
  <si>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</si>
  <si>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</si>
  <si>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</si>
  <si>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</si>
  <si>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</si>
  <si>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</si>
  <si>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</si>
  <si>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</si>
  <si>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</si>
  <si>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</si>
  <si>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</si>
  <si>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</si>
  <si>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</si>
  <si>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</si>
  <si>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</si>
  <si>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</si>
  <si>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</si>
  <si>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</si>
  <si>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</si>
  <si>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</si>
  <si>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</si>
  <si>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</si>
  <si>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</si>
  <si>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</si>
  <si>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</si>
  <si>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</si>
  <si>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</si>
  <si>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</si>
  <si>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</si>
  <si>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</si>
  <si>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</si>
  <si>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</si>
  <si>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</si>
  <si>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</si>
  <si>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</si>
  <si>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</si>
  <si>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</si>
  <si>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</si>
  <si>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</si>
  <si>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</si>
  <si>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</si>
  <si>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</si>
  <si>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</si>
  <si>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</si>
  <si>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</si>
  <si>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</si>
  <si>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</si>
  <si>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</si>
  <si>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</si>
  <si>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</si>
  <si>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</si>
  <si>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</si>
  <si>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</si>
  <si>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</si>
  <si>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</si>
  <si>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</si>
  <si>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</si>
  <si>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</si>
  <si>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</si>
  <si>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</si>
  <si>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</si>
  <si>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</si>
  <si>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</si>
  <si>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</si>
  <si>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</si>
  <si>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</si>
  <si>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</si>
  <si>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</si>
  <si>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</si>
  <si>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</si>
  <si>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</si>
  <si>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</si>
  <si>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</si>
  <si>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</si>
  <si>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</si>
  <si>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</si>
  <si>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</si>
  <si>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</si>
  <si>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</si>
  <si>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</si>
  <si>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</si>
  <si>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</si>
  <si>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</si>
  <si>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</si>
  <si>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</si>
  <si>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</si>
  <si>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</si>
  <si>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</si>
  <si>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</si>
  <si>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</si>
  <si>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</si>
  <si>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</si>
  <si>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</si>
  <si>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</si>
  <si>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</si>
  <si>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</si>
  <si>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</si>
  <si>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</si>
  <si>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</si>
  <si>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</si>
  <si>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</si>
  <si>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</si>
  <si>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</si>
  <si>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</si>
  <si>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</si>
  <si>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</si>
  <si>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</si>
  <si>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</si>
  <si>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</si>
  <si>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</si>
  <si>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</si>
  <si>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</si>
  <si>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</si>
  <si>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</si>
  <si>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</si>
  <si>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</si>
  <si>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</si>
  <si>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</si>
  <si>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</si>
  <si>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</si>
  <si>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</si>
  <si>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</si>
  <si>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</si>
  <si>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</si>
  <si>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</si>
  <si>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</si>
  <si>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</si>
  <si>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</si>
  <si>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</si>
  <si>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</si>
  <si>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</si>
  <si>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</si>
  <si>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</si>
  <si>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</si>
  <si>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</si>
  <si>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</si>
  <si>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</si>
  <si>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</si>
  <si>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</si>
  <si>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</si>
  <si>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</si>
  <si>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</si>
  <si>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</si>
  <si>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</si>
  <si>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</si>
  <si>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</si>
  <si>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</si>
  <si>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</si>
  <si>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</si>
  <si>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</si>
  <si>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</si>
  <si>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</si>
  <si>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</si>
  <si>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</si>
  <si>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</si>
  <si>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</si>
  <si>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</si>
  <si>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</si>
  <si>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</si>
  <si>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</si>
  <si>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</si>
  <si>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</si>
  <si>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</si>
  <si>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</si>
  <si>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</si>
  <si>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</si>
  <si>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</si>
  <si>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</si>
  <si>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</si>
  <si>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</si>
  <si>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</si>
  <si>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</si>
  <si>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</si>
  <si>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</si>
  <si>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</si>
  <si>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</si>
  <si>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</si>
  <si>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</si>
  <si>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</si>
  <si>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</si>
  <si>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</si>
  <si>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</si>
  <si>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</si>
  <si>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</si>
  <si>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</si>
  <si>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</si>
  <si>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</si>
  <si>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</si>
  <si>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</si>
  <si>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</si>
  <si>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</si>
  <si>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</si>
  <si>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</si>
  <si>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</si>
  <si>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</si>
  <si>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</si>
  <si>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</si>
  <si>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</si>
  <si>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</si>
  <si>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</si>
  <si>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</si>
  <si>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</si>
  <si>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</si>
  <si>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</si>
  <si>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</si>
  <si>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</si>
  <si>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</si>
  <si>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</si>
  <si>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</si>
  <si>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</si>
  <si>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</si>
  <si>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</si>
  <si>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</si>
  <si>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</si>
  <si>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</si>
  <si>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</si>
  <si>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</si>
  <si>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</si>
  <si>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</si>
  <si>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</si>
  <si>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</si>
  <si>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</si>
  <si>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</si>
  <si>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</si>
  <si>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</si>
  <si>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</si>
  <si>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</si>
  <si>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</si>
  <si>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</si>
  <si>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</si>
  <si>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</si>
  <si>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</si>
  <si>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</si>
  <si>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</si>
  <si>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</si>
  <si>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</si>
  <si>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</si>
  <si>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</si>
  <si>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</si>
  <si>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</si>
  <si>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</si>
  <si>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</si>
  <si>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</si>
  <si>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</si>
  <si>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</si>
  <si>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</si>
  <si>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</si>
  <si>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</si>
  <si>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</si>
  <si>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</si>
  <si>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</si>
  <si>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</si>
  <si>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</si>
  <si>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</si>
  <si>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</si>
  <si>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</si>
  <si>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</si>
  <si>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</si>
  <si>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</si>
  <si>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</si>
  <si>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</si>
  <si>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</si>
  <si>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</si>
  <si>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</si>
  <si>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</si>
  <si>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</si>
  <si>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</si>
  <si>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</si>
  <si>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</si>
  <si>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</si>
  <si>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</si>
  <si>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</si>
  <si>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</si>
  <si>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</si>
  <si>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</si>
  <si>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</si>
  <si>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</si>
  <si>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</si>
  <si>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</si>
  <si>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</si>
  <si>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</si>
  <si>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</si>
  <si>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</si>
  <si>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</si>
  <si>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</si>
  <si>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</si>
  <si>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</si>
  <si>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</si>
  <si>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</si>
  <si>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</si>
  <si>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</si>
  <si>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</si>
  <si>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</si>
  <si>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</si>
  <si>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</si>
  <si>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</si>
  <si>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</si>
  <si>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</si>
  <si>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</si>
  <si>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</si>
  <si>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</si>
  <si>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</si>
  <si>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</si>
  <si>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</si>
  <si>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</si>
  <si>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</si>
  <si>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</si>
  <si>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</si>
  <si>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</si>
  <si>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</si>
  <si>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</si>
  <si>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</si>
  <si>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</si>
  <si>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</si>
  <si>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</si>
  <si>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</si>
  <si>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</si>
  <si>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</si>
  <si>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</si>
  <si>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</si>
  <si>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</si>
  <si>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</si>
  <si>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</si>
  <si>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</si>
  <si>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</si>
  <si>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</si>
  <si>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</si>
  <si>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</si>
  <si>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</si>
  <si>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</si>
  <si>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</si>
  <si>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</si>
  <si>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</si>
  <si>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</si>
  <si>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</si>
  <si>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</si>
  <si>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</si>
  <si>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</si>
  <si>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</si>
  <si>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</si>
  <si>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</si>
  <si>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</si>
  <si>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</si>
  <si>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</si>
  <si>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</si>
  <si>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</si>
  <si>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</si>
  <si>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</si>
  <si>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</si>
  <si>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</si>
  <si>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</si>
  <si>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</si>
  <si>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</si>
  <si>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</si>
  <si>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</si>
  <si>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</si>
  <si>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</si>
  <si>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</si>
  <si>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</si>
  <si>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</si>
  <si>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</si>
  <si>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</si>
  <si>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</si>
  <si>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</si>
  <si>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</si>
  <si>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</si>
  <si>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</si>
  <si>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</si>
  <si>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</si>
  <si>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</si>
  <si>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</si>
  <si>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</si>
  <si>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</si>
  <si>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</si>
  <si>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</si>
  <si>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</si>
  <si>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</si>
  <si>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</si>
  <si>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</si>
  <si>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</si>
  <si>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</si>
  <si>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</si>
  <si>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</si>
  <si>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</si>
  <si>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</si>
  <si>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</si>
  <si>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</si>
  <si>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</si>
  <si>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</si>
  <si>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</si>
  <si>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</si>
  <si>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</si>
  <si>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</si>
  <si>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</si>
  <si>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</si>
  <si>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</si>
  <si>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</si>
  <si>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</si>
  <si>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</si>
  <si>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</si>
  <si>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</si>
  <si>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</si>
  <si>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</si>
  <si>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</si>
  <si>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</si>
  <si>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</si>
  <si>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</si>
  <si>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</si>
  <si>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</si>
  <si>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</si>
  <si>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</si>
  <si>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</si>
  <si>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</si>
  <si>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</si>
  <si>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</si>
  <si>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</si>
  <si>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</si>
  <si>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</si>
  <si>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</si>
  <si>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</si>
  <si>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</si>
  <si>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</si>
  <si>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</si>
  <si>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</si>
  <si>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</si>
  <si>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</si>
  <si>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Mueller Electric</t>
  </si>
  <si>
    <t>Michael Polansky</t>
  </si>
  <si>
    <t>mpolansky@muellerelectric.com</t>
  </si>
  <si>
    <t>216-771-5225</t>
  </si>
  <si>
    <t>Production/Quality Manager</t>
  </si>
  <si>
    <t>T2Y4</t>
  </si>
  <si>
    <t>H62Y2</t>
  </si>
  <si>
    <t>JiangSu Delong Nickel Industry Co. LTD</t>
  </si>
  <si>
    <t>Anhui Truchu Materials and Technolgy Co. LTD</t>
  </si>
  <si>
    <t>Shenzhen Finder-Industry Limited</t>
  </si>
  <si>
    <t>Shenzhen Changrun Electronics 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</si>
</sst>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429260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polansky@muellerelectric.com" TargetMode="External"/><Relationship Id="rId1" Type="http://schemas.openxmlformats.org/officeDocument/2006/relationships/hyperlink" Target="mailto:mpolansky@muellerelectric.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86"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35">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B29&amp;C29</f>
        <v>InstructionsA30</v>
      </c>
      <c r="B29" s="126" t="s">
        <v>367</v>
      </c>
      <c r="C29" s="126" t="s">
        <v>424</v>
      </c>
      <c r="D29" s="126" t="s">
        <v>19500</v>
      </c>
      <c r="E29" s="244" t="s">
        <v>19501</v>
      </c>
      <c r="F29" s="245" t="s">
        <v>19873</v>
      </c>
      <c r="G29" s="126" t="s">
        <v>19505</v>
      </c>
      <c r="H29" s="276" t="s">
        <v>19503</v>
      </c>
      <c r="I29" s="126" t="s">
        <v>19502</v>
      </c>
    </row>
    <row r="30" spans="1:9" ht="270.75">
      <c r="A30" s="126" t="str">
        <f>B30&amp;C30</f>
        <v>InstructionsA31</v>
      </c>
      <c r="B30" s="126" t="s">
        <v>367</v>
      </c>
      <c r="C30" s="126" t="s">
        <v>425</v>
      </c>
      <c r="D30" s="126" t="s">
        <v>19321</v>
      </c>
      <c r="E30" s="381" t="s">
        <v>19875</v>
      </c>
      <c r="F30" s="241" t="s">
        <v>19874</v>
      </c>
      <c r="G30" s="126" t="s">
        <v>19876</v>
      </c>
      <c r="H30" s="276" t="s">
        <v>19877</v>
      </c>
      <c r="I30" s="126" t="s">
        <v>19878</v>
      </c>
    </row>
    <row r="31" spans="1:9" ht="270.75">
      <c r="A31" s="126" t="str">
        <f>B31&amp;C31</f>
        <v>InstructionsA32</v>
      </c>
      <c r="B31" s="126" t="s">
        <v>367</v>
      </c>
      <c r="C31" s="126" t="s">
        <v>426</v>
      </c>
      <c r="D31" s="126" t="s">
        <v>19322</v>
      </c>
      <c r="E31" s="126" t="s">
        <v>19880</v>
      </c>
      <c r="F31" s="245" t="s">
        <v>19879</v>
      </c>
      <c r="G31" s="126" t="s">
        <v>19881</v>
      </c>
      <c r="H31" s="276" t="s">
        <v>19882</v>
      </c>
      <c r="I31" s="126" t="s">
        <v>19883</v>
      </c>
    </row>
    <row r="32" spans="1:9" ht="156.75">
      <c r="A32" s="126" t="str">
        <f>B32&amp;C32</f>
        <v>InstructionsA33</v>
      </c>
      <c r="B32" s="126" t="s">
        <v>367</v>
      </c>
      <c r="C32" s="126" t="s">
        <v>427</v>
      </c>
      <c r="D32" s="126" t="s">
        <v>19263</v>
      </c>
      <c r="E32" s="381" t="s">
        <v>19507</v>
      </c>
      <c r="F32" s="245" t="s">
        <v>19884</v>
      </c>
      <c r="G32" s="126" t="s">
        <v>19508</v>
      </c>
      <c r="H32" s="276" t="s">
        <v>19509</v>
      </c>
      <c r="I32" s="126" t="s">
        <v>19510</v>
      </c>
    </row>
    <row r="33" spans="1:9" ht="156.75">
      <c r="A33" s="126" t="str">
        <f>B33&amp;C33</f>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B61&amp;C61</f>
        <v>InstructionsA65</v>
      </c>
      <c r="B61" s="126" t="s">
        <v>367</v>
      </c>
      <c r="C61" s="126" t="s">
        <v>559</v>
      </c>
      <c r="D61" s="126" t="s">
        <v>19390</v>
      </c>
      <c r="E61" s="240" t="s">
        <v>19391</v>
      </c>
      <c r="F61" s="241" t="s">
        <v>19392</v>
      </c>
      <c r="G61" s="126" t="s">
        <v>19393</v>
      </c>
      <c r="H61" s="276" t="s">
        <v>19394</v>
      </c>
      <c r="I61" s="126" t="s">
        <v>19395</v>
      </c>
    </row>
    <row r="62" spans="1:9" ht="85.5">
      <c r="A62" s="126" t="str">
        <f>B62&amp;C62</f>
        <v>InstructionsA66</v>
      </c>
      <c r="B62" s="126" t="s">
        <v>367</v>
      </c>
      <c r="C62" s="126" t="s">
        <v>19468</v>
      </c>
      <c r="D62" s="126" t="s">
        <v>19890</v>
      </c>
      <c r="E62" s="240" t="s">
        <v>19892</v>
      </c>
      <c r="F62" s="241" t="s">
        <v>19891</v>
      </c>
      <c r="G62" s="126" t="s">
        <v>19893</v>
      </c>
      <c r="H62" s="276" t="s">
        <v>19894</v>
      </c>
      <c r="I62" s="126" t="s">
        <v>19895</v>
      </c>
    </row>
    <row r="63" spans="1:9" ht="71.25">
      <c r="A63" s="126" t="str">
        <f>B63&amp;C63</f>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1">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1"/>
        <v>InstructionsA69</v>
      </c>
      <c r="B65" s="126" t="s">
        <v>367</v>
      </c>
      <c r="C65" s="126" t="s">
        <v>577</v>
      </c>
      <c r="D65" s="126" t="s">
        <v>19408</v>
      </c>
      <c r="E65" s="240" t="s">
        <v>19409</v>
      </c>
      <c r="F65" s="241" t="s">
        <v>19410</v>
      </c>
      <c r="G65" s="126" t="s">
        <v>19411</v>
      </c>
      <c r="H65" s="276" t="s">
        <v>19412</v>
      </c>
      <c r="I65" s="126" t="s">
        <v>19413</v>
      </c>
    </row>
    <row r="66" spans="1:9" ht="42.75">
      <c r="A66" s="126" t="str">
        <f t="shared" si="1"/>
        <v>InstructionsA70</v>
      </c>
      <c r="B66" s="126" t="s">
        <v>367</v>
      </c>
      <c r="C66" s="126" t="s">
        <v>583</v>
      </c>
      <c r="D66" s="126" t="s">
        <v>19414</v>
      </c>
      <c r="E66" s="240" t="s">
        <v>19415</v>
      </c>
      <c r="F66" s="241" t="s">
        <v>19416</v>
      </c>
      <c r="G66" s="126" t="s">
        <v>19417</v>
      </c>
      <c r="H66" s="276" t="s">
        <v>19418</v>
      </c>
      <c r="I66" s="126" t="s">
        <v>19419</v>
      </c>
    </row>
    <row r="67" spans="1:9" ht="42.75">
      <c r="A67" s="126" t="str">
        <f t="shared" si="1"/>
        <v>InstructionsA71</v>
      </c>
      <c r="B67" s="126" t="s">
        <v>367</v>
      </c>
      <c r="C67" s="126" t="s">
        <v>589</v>
      </c>
      <c r="D67" s="126" t="s">
        <v>19420</v>
      </c>
      <c r="E67" s="240" t="s">
        <v>19421</v>
      </c>
      <c r="F67" s="241" t="s">
        <v>19422</v>
      </c>
      <c r="G67" s="126" t="s">
        <v>19423</v>
      </c>
      <c r="H67" s="276" t="s">
        <v>19424</v>
      </c>
      <c r="I67" s="126" t="s">
        <v>19425</v>
      </c>
    </row>
    <row r="68" spans="1:9" ht="42.75">
      <c r="A68" s="126" t="str">
        <f t="shared" si="1"/>
        <v>InstructionsA72</v>
      </c>
      <c r="B68" s="126" t="s">
        <v>367</v>
      </c>
      <c r="C68" s="126" t="s">
        <v>595</v>
      </c>
      <c r="D68" s="126" t="s">
        <v>19426</v>
      </c>
      <c r="E68" s="240" t="s">
        <v>19427</v>
      </c>
      <c r="F68" s="241" t="s">
        <v>19428</v>
      </c>
      <c r="G68" s="126" t="s">
        <v>19429</v>
      </c>
      <c r="H68" s="276" t="s">
        <v>19430</v>
      </c>
      <c r="I68" s="126" t="s">
        <v>19431</v>
      </c>
    </row>
    <row r="69" spans="1:9" ht="42.75">
      <c r="A69" s="126" t="str">
        <f t="shared" si="1"/>
        <v>InstructionsA73</v>
      </c>
      <c r="B69" s="126" t="s">
        <v>367</v>
      </c>
      <c r="C69" s="126" t="s">
        <v>601</v>
      </c>
      <c r="D69" s="126" t="s">
        <v>19432</v>
      </c>
      <c r="E69" s="240" t="s">
        <v>19433</v>
      </c>
      <c r="F69" s="241" t="s">
        <v>19434</v>
      </c>
      <c r="G69" s="126" t="s">
        <v>19435</v>
      </c>
      <c r="H69" s="276" t="s">
        <v>19436</v>
      </c>
      <c r="I69" s="126" t="s">
        <v>19437</v>
      </c>
    </row>
    <row r="70" spans="1:9" ht="71.25">
      <c r="A70" s="126" t="str">
        <f t="shared" si="1"/>
        <v>InstructionsA74</v>
      </c>
      <c r="B70" s="126" t="s">
        <v>367</v>
      </c>
      <c r="C70" s="126" t="s">
        <v>19469</v>
      </c>
      <c r="D70" s="126" t="s">
        <v>19438</v>
      </c>
      <c r="E70" s="240" t="s">
        <v>19439</v>
      </c>
      <c r="F70" s="241" t="s">
        <v>19440</v>
      </c>
      <c r="G70" s="126" t="s">
        <v>19441</v>
      </c>
      <c r="H70" s="276" t="s">
        <v>19442</v>
      </c>
      <c r="I70" s="126" t="s">
        <v>19443</v>
      </c>
    </row>
    <row r="71" spans="1:9" ht="242.25">
      <c r="A71" s="126" t="str">
        <f t="shared" si="1"/>
        <v>InstructionsA75</v>
      </c>
      <c r="B71" s="126" t="s">
        <v>367</v>
      </c>
      <c r="C71" s="126" t="s">
        <v>19470</v>
      </c>
      <c r="D71" s="126" t="s">
        <v>19444</v>
      </c>
      <c r="E71" s="240" t="s">
        <v>19445</v>
      </c>
      <c r="F71" s="241" t="s">
        <v>19446</v>
      </c>
      <c r="G71" s="126" t="s">
        <v>19447</v>
      </c>
      <c r="H71" s="276" t="s">
        <v>19448</v>
      </c>
      <c r="I71" s="126" t="s">
        <v>19449</v>
      </c>
    </row>
    <row r="72" spans="1:9" ht="85.5">
      <c r="A72" s="126" t="str">
        <f t="shared" si="1"/>
        <v>InstructionsA76</v>
      </c>
      <c r="B72" s="126" t="s">
        <v>367</v>
      </c>
      <c r="C72" s="126" t="s">
        <v>19471</v>
      </c>
      <c r="D72" s="126" t="s">
        <v>19450</v>
      </c>
      <c r="E72" s="240" t="s">
        <v>19451</v>
      </c>
      <c r="F72" s="241" t="s">
        <v>19452</v>
      </c>
      <c r="G72" s="126" t="s">
        <v>19453</v>
      </c>
      <c r="H72" s="276" t="s">
        <v>19454</v>
      </c>
      <c r="I72" s="126" t="s">
        <v>19455</v>
      </c>
    </row>
    <row r="73" spans="1:9" ht="142.5">
      <c r="A73" s="126" t="str">
        <f t="shared" si="1"/>
        <v>InstructionsA77</v>
      </c>
      <c r="B73" s="126" t="s">
        <v>367</v>
      </c>
      <c r="C73" s="126" t="s">
        <v>19472</v>
      </c>
      <c r="D73" s="126" t="s">
        <v>19456</v>
      </c>
      <c r="E73" s="240" t="s">
        <v>19457</v>
      </c>
      <c r="F73" s="241" t="s">
        <v>19458</v>
      </c>
      <c r="G73" s="126" t="s">
        <v>19459</v>
      </c>
      <c r="H73" s="276" t="s">
        <v>19460</v>
      </c>
      <c r="I73" s="126" t="s">
        <v>19461</v>
      </c>
    </row>
    <row r="74" spans="1:9" ht="42.75">
      <c r="A74" s="126" t="str">
        <f t="shared" si="1"/>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2">B87&amp;C87</f>
        <v>DefinitionsB6</v>
      </c>
      <c r="B87" s="126" t="s">
        <v>607</v>
      </c>
      <c r="C87" s="126" t="s">
        <v>631</v>
      </c>
      <c r="D87" s="246" t="s">
        <v>19308</v>
      </c>
      <c r="E87" s="246" t="s">
        <v>19537</v>
      </c>
      <c r="F87" s="246" t="s">
        <v>19896</v>
      </c>
      <c r="G87" s="246" t="s">
        <v>19538</v>
      </c>
      <c r="H87" s="246" t="s">
        <v>19540</v>
      </c>
      <c r="I87" s="246" t="s">
        <v>19539</v>
      </c>
    </row>
    <row r="88" spans="1:9">
      <c r="A88" s="126" t="str">
        <f t="shared" si="2"/>
        <v>DefinitionsB7</v>
      </c>
      <c r="B88" s="126" t="s">
        <v>607</v>
      </c>
      <c r="C88" s="126" t="s">
        <v>637</v>
      </c>
      <c r="D88" s="126" t="s">
        <v>632</v>
      </c>
      <c r="E88" s="240" t="s">
        <v>633</v>
      </c>
      <c r="F88" s="241" t="s">
        <v>634</v>
      </c>
      <c r="G88" s="126" t="s">
        <v>635</v>
      </c>
      <c r="H88" s="276" t="s">
        <v>636</v>
      </c>
      <c r="I88" s="188" t="s">
        <v>18477</v>
      </c>
    </row>
    <row r="89" spans="1:9">
      <c r="A89" s="126" t="str">
        <f t="shared" si="2"/>
        <v>DefinitionsB8</v>
      </c>
      <c r="B89" s="126" t="s">
        <v>607</v>
      </c>
      <c r="C89" s="126" t="s">
        <v>643</v>
      </c>
      <c r="D89" s="126" t="s">
        <v>638</v>
      </c>
      <c r="E89" s="240" t="s">
        <v>639</v>
      </c>
      <c r="F89" s="241" t="s">
        <v>640</v>
      </c>
      <c r="G89" s="126" t="s">
        <v>641</v>
      </c>
      <c r="H89" s="276" t="s">
        <v>642</v>
      </c>
      <c r="I89" s="188" t="s">
        <v>18497</v>
      </c>
    </row>
    <row r="90" spans="1:9">
      <c r="A90" s="126" t="str">
        <f>B90&amp;C90</f>
        <v>DefinitionsB9</v>
      </c>
      <c r="B90" s="126" t="s">
        <v>607</v>
      </c>
      <c r="C90" s="126" t="s">
        <v>649</v>
      </c>
      <c r="D90" s="374" t="s">
        <v>19860</v>
      </c>
      <c r="E90" s="374" t="s">
        <v>19549</v>
      </c>
      <c r="F90" s="374" t="s">
        <v>19550</v>
      </c>
      <c r="G90" s="374" t="s">
        <v>19551</v>
      </c>
      <c r="H90" s="374" t="s">
        <v>19552</v>
      </c>
      <c r="I90" s="374" t="s">
        <v>19553</v>
      </c>
    </row>
    <row r="91" spans="1:9">
      <c r="A91" s="126" t="str">
        <f>B91&amp;C91</f>
        <v>DefinitionsB10</v>
      </c>
      <c r="B91" s="126" t="s">
        <v>607</v>
      </c>
      <c r="C91" s="126" t="s">
        <v>654</v>
      </c>
      <c r="D91" s="246" t="s">
        <v>19367</v>
      </c>
      <c r="E91" s="246" t="s">
        <v>19541</v>
      </c>
      <c r="F91" s="246" t="s">
        <v>19897</v>
      </c>
      <c r="G91" s="246" t="s">
        <v>19542</v>
      </c>
      <c r="H91" s="246" t="s">
        <v>19544</v>
      </c>
      <c r="I91" s="246" t="s">
        <v>19543</v>
      </c>
    </row>
    <row r="92" spans="1:9">
      <c r="A92" s="126" t="str">
        <f t="shared" si="2"/>
        <v>DefinitionsB11</v>
      </c>
      <c r="B92" s="126" t="s">
        <v>607</v>
      </c>
      <c r="C92" s="126" t="s">
        <v>659</v>
      </c>
      <c r="D92" s="126" t="s">
        <v>644</v>
      </c>
      <c r="E92" s="240" t="s">
        <v>645</v>
      </c>
      <c r="F92" s="241" t="s">
        <v>646</v>
      </c>
      <c r="G92" s="126" t="s">
        <v>647</v>
      </c>
      <c r="H92" s="276" t="s">
        <v>648</v>
      </c>
      <c r="I92" s="188" t="s">
        <v>18478</v>
      </c>
    </row>
    <row r="93" spans="1:9">
      <c r="A93" s="126" t="str">
        <f t="shared" si="2"/>
        <v>DefinitionsB12</v>
      </c>
      <c r="B93" s="126" t="s">
        <v>607</v>
      </c>
      <c r="C93" s="126" t="s">
        <v>665</v>
      </c>
      <c r="D93" s="126" t="s">
        <v>650</v>
      </c>
      <c r="E93" s="240" t="s">
        <v>651</v>
      </c>
      <c r="F93" s="241" t="s">
        <v>19963</v>
      </c>
      <c r="G93" s="126" t="s">
        <v>652</v>
      </c>
      <c r="H93" s="276" t="s">
        <v>653</v>
      </c>
      <c r="I93" s="188" t="s">
        <v>18479</v>
      </c>
    </row>
    <row r="94" spans="1:9">
      <c r="A94" s="126" t="str">
        <f t="shared" si="2"/>
        <v>DefinitionsB13</v>
      </c>
      <c r="B94" s="126" t="s">
        <v>607</v>
      </c>
      <c r="C94" s="126" t="s">
        <v>670</v>
      </c>
      <c r="D94" s="246" t="s">
        <v>19307</v>
      </c>
      <c r="E94" s="246" t="s">
        <v>19545</v>
      </c>
      <c r="F94" s="246" t="s">
        <v>19898</v>
      </c>
      <c r="G94" s="246" t="s">
        <v>19546</v>
      </c>
      <c r="H94" s="246" t="s">
        <v>19547</v>
      </c>
      <c r="I94" s="246" t="s">
        <v>19548</v>
      </c>
    </row>
    <row r="95" spans="1:9">
      <c r="A95" s="126" t="str">
        <f t="shared" si="2"/>
        <v>DefinitionsB14</v>
      </c>
      <c r="B95" s="126" t="s">
        <v>607</v>
      </c>
      <c r="C95" s="126" t="s">
        <v>676</v>
      </c>
      <c r="D95" s="126" t="s">
        <v>655</v>
      </c>
      <c r="E95" s="240" t="s">
        <v>656</v>
      </c>
      <c r="F95" s="241" t="s">
        <v>657</v>
      </c>
      <c r="G95" s="126" t="s">
        <v>655</v>
      </c>
      <c r="H95" s="276" t="s">
        <v>658</v>
      </c>
      <c r="I95" s="188" t="s">
        <v>655</v>
      </c>
    </row>
    <row r="96" spans="1:9">
      <c r="A96" s="126" t="str">
        <f t="shared" si="2"/>
        <v>DefinitionsB15</v>
      </c>
      <c r="B96" s="126" t="s">
        <v>607</v>
      </c>
      <c r="C96" s="126" t="s">
        <v>682</v>
      </c>
      <c r="D96" s="246" t="s">
        <v>660</v>
      </c>
      <c r="E96" s="246" t="s">
        <v>661</v>
      </c>
      <c r="F96" s="254" t="s">
        <v>662</v>
      </c>
      <c r="G96" s="255" t="s">
        <v>663</v>
      </c>
      <c r="H96" s="276" t="s">
        <v>664</v>
      </c>
      <c r="I96" s="188" t="s">
        <v>18487</v>
      </c>
    </row>
    <row r="97" spans="1:9">
      <c r="A97" s="126" t="str">
        <f t="shared" si="2"/>
        <v>DefinitionsB16</v>
      </c>
      <c r="B97" s="126" t="s">
        <v>607</v>
      </c>
      <c r="C97" s="126" t="s">
        <v>688</v>
      </c>
      <c r="D97" s="246" t="s">
        <v>666</v>
      </c>
      <c r="E97" s="246" t="s">
        <v>667</v>
      </c>
      <c r="F97" s="254" t="s">
        <v>668</v>
      </c>
      <c r="G97" s="256" t="s">
        <v>669</v>
      </c>
      <c r="H97" s="276" t="s">
        <v>18485</v>
      </c>
      <c r="I97" s="188" t="s">
        <v>18488</v>
      </c>
    </row>
    <row r="98" spans="1:9">
      <c r="A98" s="126" t="str">
        <f t="shared" si="2"/>
        <v>DefinitionsB17</v>
      </c>
      <c r="B98" s="126" t="s">
        <v>607</v>
      </c>
      <c r="C98" s="126" t="s">
        <v>691</v>
      </c>
      <c r="D98" s="246" t="s">
        <v>19856</v>
      </c>
      <c r="E98" s="246" t="s">
        <v>19857</v>
      </c>
      <c r="F98" s="254" t="s">
        <v>19868</v>
      </c>
      <c r="G98" s="256" t="s">
        <v>19858</v>
      </c>
      <c r="H98" s="280" t="s">
        <v>19869</v>
      </c>
      <c r="I98" s="246" t="s">
        <v>19859</v>
      </c>
    </row>
    <row r="99" spans="1:9">
      <c r="A99" s="126" t="str">
        <f t="shared" si="2"/>
        <v>DefinitionsB18</v>
      </c>
      <c r="B99" s="126" t="s">
        <v>607</v>
      </c>
      <c r="C99" s="126" t="s">
        <v>697</v>
      </c>
      <c r="D99" s="246" t="s">
        <v>19309</v>
      </c>
      <c r="E99" s="246" t="s">
        <v>19554</v>
      </c>
      <c r="F99" s="246" t="s">
        <v>19965</v>
      </c>
      <c r="G99" s="246" t="s">
        <v>19555</v>
      </c>
      <c r="H99" s="246" t="s">
        <v>19556</v>
      </c>
      <c r="I99" s="246" t="s">
        <v>19557</v>
      </c>
    </row>
    <row r="100" spans="1:9">
      <c r="A100" s="126" t="str">
        <f t="shared" si="2"/>
        <v>DefinitionsB19</v>
      </c>
      <c r="B100" s="126" t="s">
        <v>607</v>
      </c>
      <c r="C100" s="126" t="s">
        <v>703</v>
      </c>
      <c r="D100" s="246" t="s">
        <v>671</v>
      </c>
      <c r="E100" s="246" t="s">
        <v>672</v>
      </c>
      <c r="F100" s="253" t="s">
        <v>673</v>
      </c>
      <c r="G100" s="256" t="s">
        <v>674</v>
      </c>
      <c r="H100" s="276" t="s">
        <v>675</v>
      </c>
      <c r="I100" s="188" t="s">
        <v>18486</v>
      </c>
    </row>
    <row r="101" spans="1:9">
      <c r="A101" s="126" t="str">
        <f t="shared" si="2"/>
        <v>DefinitionsB20</v>
      </c>
      <c r="B101" s="126" t="s">
        <v>607</v>
      </c>
      <c r="C101" s="126" t="s">
        <v>709</v>
      </c>
      <c r="D101" s="126" t="s">
        <v>677</v>
      </c>
      <c r="E101" s="240" t="s">
        <v>678</v>
      </c>
      <c r="F101" s="241" t="s">
        <v>679</v>
      </c>
      <c r="G101" s="126" t="s">
        <v>680</v>
      </c>
      <c r="H101" s="276" t="s">
        <v>681</v>
      </c>
      <c r="I101" s="188" t="s">
        <v>18480</v>
      </c>
    </row>
    <row r="102" spans="1:9" ht="27">
      <c r="A102" s="126" t="str">
        <f t="shared" si="2"/>
        <v>DefinitionsB21</v>
      </c>
      <c r="B102" s="126" t="s">
        <v>607</v>
      </c>
      <c r="C102" s="126" t="s">
        <v>715</v>
      </c>
      <c r="D102" s="126" t="s">
        <v>683</v>
      </c>
      <c r="E102" s="240" t="s">
        <v>684</v>
      </c>
      <c r="F102" s="241" t="s">
        <v>685</v>
      </c>
      <c r="G102" s="126" t="s">
        <v>686</v>
      </c>
      <c r="H102" s="276" t="s">
        <v>687</v>
      </c>
      <c r="I102" s="188" t="s">
        <v>18481</v>
      </c>
    </row>
    <row r="103" spans="1:9">
      <c r="A103" s="126" t="str">
        <f t="shared" si="2"/>
        <v>DefinitionsB22</v>
      </c>
      <c r="B103" s="126" t="s">
        <v>607</v>
      </c>
      <c r="C103" s="126" t="s">
        <v>19303</v>
      </c>
      <c r="D103" s="126" t="s">
        <v>689</v>
      </c>
      <c r="E103" s="240" t="s">
        <v>690</v>
      </c>
      <c r="F103" s="241" t="s">
        <v>689</v>
      </c>
      <c r="G103" s="126" t="s">
        <v>689</v>
      </c>
      <c r="H103" s="276" t="s">
        <v>689</v>
      </c>
      <c r="I103" s="276" t="s">
        <v>689</v>
      </c>
    </row>
    <row r="104" spans="1:9" ht="27">
      <c r="A104" s="126" t="str">
        <f t="shared" si="2"/>
        <v>DefinitionsB23</v>
      </c>
      <c r="B104" s="126" t="s">
        <v>607</v>
      </c>
      <c r="C104" s="126" t="s">
        <v>19304</v>
      </c>
      <c r="D104" s="126" t="s">
        <v>692</v>
      </c>
      <c r="E104" s="240" t="s">
        <v>693</v>
      </c>
      <c r="F104" s="241" t="s">
        <v>694</v>
      </c>
      <c r="G104" s="126" t="s">
        <v>695</v>
      </c>
      <c r="H104" s="276" t="s">
        <v>696</v>
      </c>
      <c r="I104" s="188" t="s">
        <v>692</v>
      </c>
    </row>
    <row r="105" spans="1:9">
      <c r="A105" s="126" t="str">
        <f t="shared" si="2"/>
        <v>DefinitionsB24</v>
      </c>
      <c r="B105" s="126" t="s">
        <v>607</v>
      </c>
      <c r="C105" s="126" t="s">
        <v>19305</v>
      </c>
      <c r="D105" s="126" t="s">
        <v>698</v>
      </c>
      <c r="E105" s="240" t="s">
        <v>699</v>
      </c>
      <c r="F105" s="241" t="s">
        <v>700</v>
      </c>
      <c r="G105" s="126" t="s">
        <v>701</v>
      </c>
      <c r="H105" s="276" t="s">
        <v>702</v>
      </c>
      <c r="I105" s="188" t="s">
        <v>18482</v>
      </c>
    </row>
    <row r="106" spans="1:9">
      <c r="A106" s="126" t="str">
        <f t="shared" si="2"/>
        <v>DefinitionsB25</v>
      </c>
      <c r="B106" s="126" t="s">
        <v>607</v>
      </c>
      <c r="C106" s="126" t="s">
        <v>19306</v>
      </c>
      <c r="D106" s="126" t="s">
        <v>704</v>
      </c>
      <c r="E106" s="240" t="s">
        <v>705</v>
      </c>
      <c r="F106" s="241" t="s">
        <v>706</v>
      </c>
      <c r="G106" s="126" t="s">
        <v>707</v>
      </c>
      <c r="H106" s="276" t="s">
        <v>708</v>
      </c>
      <c r="I106" s="188" t="s">
        <v>18489</v>
      </c>
    </row>
    <row r="107" spans="1:9">
      <c r="A107" s="126" t="str">
        <f t="shared" si="2"/>
        <v>DefinitionsB26</v>
      </c>
      <c r="B107" s="126" t="s">
        <v>607</v>
      </c>
      <c r="C107" s="126" t="s">
        <v>19318</v>
      </c>
      <c r="D107" s="126" t="s">
        <v>710</v>
      </c>
      <c r="E107" s="240" t="s">
        <v>711</v>
      </c>
      <c r="F107" s="241" t="s">
        <v>712</v>
      </c>
      <c r="G107" s="126" t="s">
        <v>713</v>
      </c>
      <c r="H107" s="276" t="s">
        <v>714</v>
      </c>
      <c r="I107" s="188" t="s">
        <v>18483</v>
      </c>
    </row>
    <row r="108" spans="1:9">
      <c r="A108" s="126" t="str">
        <f t="shared" si="2"/>
        <v>DefinitionsB27</v>
      </c>
      <c r="B108" s="126" t="s">
        <v>607</v>
      </c>
      <c r="C108" s="126" t="s">
        <v>19366</v>
      </c>
      <c r="D108" s="126" t="s">
        <v>716</v>
      </c>
      <c r="E108" s="240" t="s">
        <v>717</v>
      </c>
      <c r="F108" s="241" t="s">
        <v>718</v>
      </c>
      <c r="G108" s="126" t="s">
        <v>719</v>
      </c>
      <c r="H108" s="276" t="s">
        <v>720</v>
      </c>
      <c r="I108" s="188" t="s">
        <v>18484</v>
      </c>
    </row>
    <row r="109" spans="1:9" ht="42.75">
      <c r="A109" s="126" t="str">
        <f t="shared" si="2"/>
        <v>DefinitionsB28</v>
      </c>
      <c r="B109" s="126" t="s">
        <v>607</v>
      </c>
      <c r="C109" s="126" t="s">
        <v>19861</v>
      </c>
      <c r="D109" s="126" t="s">
        <v>19319</v>
      </c>
      <c r="E109" s="126" t="s">
        <v>19361</v>
      </c>
      <c r="F109" s="126" t="s">
        <v>19362</v>
      </c>
      <c r="G109" s="126" t="s">
        <v>19363</v>
      </c>
      <c r="H109" s="126" t="s">
        <v>19364</v>
      </c>
      <c r="I109" s="126" t="s">
        <v>19365</v>
      </c>
    </row>
    <row r="110" spans="1:9">
      <c r="A110" s="126" t="str">
        <f t="shared" si="2"/>
        <v>DefinitionsC2</v>
      </c>
      <c r="B110" s="126" t="s">
        <v>607</v>
      </c>
      <c r="C110" s="126" t="s">
        <v>721</v>
      </c>
      <c r="D110" s="126" t="s">
        <v>722</v>
      </c>
      <c r="E110" s="257" t="s">
        <v>723</v>
      </c>
      <c r="F110" s="241" t="s">
        <v>724</v>
      </c>
      <c r="G110" s="126" t="s">
        <v>725</v>
      </c>
      <c r="H110" s="276" t="s">
        <v>726</v>
      </c>
      <c r="I110" s="188" t="s">
        <v>18493</v>
      </c>
    </row>
    <row r="111" spans="1:9" ht="85.5">
      <c r="A111" s="126" t="str">
        <f t="shared" si="2"/>
        <v>DefinitionsC3</v>
      </c>
      <c r="B111" s="126" t="s">
        <v>607</v>
      </c>
      <c r="C111" s="126" t="s">
        <v>727</v>
      </c>
      <c r="D111" s="126" t="s">
        <v>728</v>
      </c>
      <c r="E111" s="240" t="s">
        <v>729</v>
      </c>
      <c r="F111" s="241" t="s">
        <v>730</v>
      </c>
      <c r="G111" s="126" t="s">
        <v>731</v>
      </c>
      <c r="H111" s="276" t="s">
        <v>732</v>
      </c>
      <c r="I111" s="126" t="s">
        <v>18494</v>
      </c>
    </row>
    <row r="112" spans="1:9" ht="71.25">
      <c r="A112" s="126" t="str">
        <f t="shared" si="2"/>
        <v>DefinitionsC4</v>
      </c>
      <c r="B112" s="126" t="s">
        <v>607</v>
      </c>
      <c r="C112" s="126" t="s">
        <v>733</v>
      </c>
      <c r="D112" s="126" t="s">
        <v>734</v>
      </c>
      <c r="E112" s="244" t="s">
        <v>735</v>
      </c>
      <c r="F112" s="241" t="s">
        <v>736</v>
      </c>
      <c r="G112" s="248" t="s">
        <v>737</v>
      </c>
      <c r="H112" s="276" t="s">
        <v>738</v>
      </c>
      <c r="I112" s="289" t="s">
        <v>18490</v>
      </c>
    </row>
    <row r="113" spans="1:9" ht="213.75">
      <c r="A113" s="126" t="str">
        <f t="shared" si="2"/>
        <v>DefinitionsC5</v>
      </c>
      <c r="B113" s="126" t="s">
        <v>607</v>
      </c>
      <c r="C113" s="126" t="s">
        <v>739</v>
      </c>
      <c r="D113" s="126" t="s">
        <v>740</v>
      </c>
      <c r="E113" s="240" t="s">
        <v>741</v>
      </c>
      <c r="F113" s="241" t="s">
        <v>742</v>
      </c>
      <c r="G113" s="126" t="s">
        <v>743</v>
      </c>
      <c r="H113" s="276" t="s">
        <v>744</v>
      </c>
      <c r="I113" s="126" t="s">
        <v>18495</v>
      </c>
    </row>
    <row r="114" spans="1:9" ht="128.25">
      <c r="A114" s="126" t="str">
        <f t="shared" si="2"/>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2"/>
        <v>DefinitionsC7</v>
      </c>
      <c r="B115" s="126" t="s">
        <v>607</v>
      </c>
      <c r="C115" s="126" t="s">
        <v>751</v>
      </c>
      <c r="D115" s="126" t="s">
        <v>746</v>
      </c>
      <c r="E115" s="240" t="s">
        <v>747</v>
      </c>
      <c r="F115" s="241" t="s">
        <v>748</v>
      </c>
      <c r="G115" s="126" t="s">
        <v>749</v>
      </c>
      <c r="H115" s="276" t="s">
        <v>750</v>
      </c>
      <c r="I115" s="126" t="s">
        <v>18496</v>
      </c>
    </row>
    <row r="116" spans="1:9" ht="156.75">
      <c r="A116" s="126" t="str">
        <f t="shared" si="2"/>
        <v>DefinitionsC8</v>
      </c>
      <c r="B116" s="126" t="s">
        <v>607</v>
      </c>
      <c r="C116" s="126" t="s">
        <v>757</v>
      </c>
      <c r="D116" s="126" t="s">
        <v>752</v>
      </c>
      <c r="E116" s="240" t="s">
        <v>753</v>
      </c>
      <c r="F116" s="241" t="s">
        <v>754</v>
      </c>
      <c r="G116" s="126" t="s">
        <v>755</v>
      </c>
      <c r="H116" s="276" t="s">
        <v>756</v>
      </c>
      <c r="I116" s="126" t="s">
        <v>18499</v>
      </c>
    </row>
    <row r="117" spans="1:9" ht="128.25">
      <c r="A117" s="126" t="str">
        <f t="shared" si="2"/>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2"/>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2"/>
        <v>DefinitionsC11</v>
      </c>
      <c r="B119" s="126" t="s">
        <v>607</v>
      </c>
      <c r="C119" s="126" t="s">
        <v>770</v>
      </c>
      <c r="D119" s="126" t="s">
        <v>758</v>
      </c>
      <c r="E119" s="240" t="s">
        <v>759</v>
      </c>
      <c r="F119" s="241" t="s">
        <v>760</v>
      </c>
      <c r="G119" s="126" t="s">
        <v>761</v>
      </c>
      <c r="H119" s="276" t="s">
        <v>762</v>
      </c>
      <c r="I119" s="126" t="s">
        <v>18498</v>
      </c>
    </row>
    <row r="120" spans="1:9" ht="71.25">
      <c r="A120" s="126" t="str">
        <f t="shared" si="2"/>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2"/>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2"/>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2"/>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2"/>
        <v>DefinitionsC16</v>
      </c>
      <c r="B124" s="126" t="s">
        <v>607</v>
      </c>
      <c r="C124" s="126" t="s">
        <v>790</v>
      </c>
      <c r="D124" s="246" t="s">
        <v>777</v>
      </c>
      <c r="E124" s="247" t="s">
        <v>778</v>
      </c>
      <c r="F124" s="253" t="s">
        <v>779</v>
      </c>
      <c r="G124" s="256" t="s">
        <v>780</v>
      </c>
      <c r="H124" s="276" t="s">
        <v>781</v>
      </c>
      <c r="I124" s="126" t="s">
        <v>18492</v>
      </c>
    </row>
    <row r="125" spans="1:9" ht="156.75">
      <c r="A125" s="126" t="str">
        <f t="shared" si="2"/>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2"/>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2"/>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2"/>
        <v>DefinitionsC20</v>
      </c>
      <c r="B128" s="126" t="s">
        <v>607</v>
      </c>
      <c r="C128" s="126" t="s">
        <v>809</v>
      </c>
      <c r="D128" s="126" t="s">
        <v>784</v>
      </c>
      <c r="E128" s="240" t="s">
        <v>785</v>
      </c>
      <c r="F128" s="241" t="s">
        <v>786</v>
      </c>
      <c r="G128" s="126" t="s">
        <v>787</v>
      </c>
      <c r="H128" s="276" t="s">
        <v>788</v>
      </c>
      <c r="I128" s="126" t="s">
        <v>18501</v>
      </c>
    </row>
    <row r="129" spans="1:9" ht="242.25">
      <c r="A129" s="126" t="str">
        <f t="shared" si="2"/>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2"/>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2"/>
        <v>DefinitionsC24</v>
      </c>
      <c r="B132" s="126" t="s">
        <v>607</v>
      </c>
      <c r="C132" s="126" t="s">
        <v>19312</v>
      </c>
      <c r="D132" s="126" t="s">
        <v>798</v>
      </c>
      <c r="E132" s="240" t="s">
        <v>799</v>
      </c>
      <c r="F132" s="241" t="s">
        <v>800</v>
      </c>
      <c r="G132" s="126" t="s">
        <v>801</v>
      </c>
      <c r="H132" s="276" t="s">
        <v>802</v>
      </c>
      <c r="I132" s="126" t="s">
        <v>18504</v>
      </c>
    </row>
    <row r="133" spans="1:9" ht="270.75">
      <c r="A133" s="126" t="str">
        <f t="shared" si="2"/>
        <v>DefinitionsC25</v>
      </c>
      <c r="B133" s="126" t="s">
        <v>607</v>
      </c>
      <c r="C133" s="126" t="s">
        <v>19313</v>
      </c>
      <c r="D133" s="126" t="s">
        <v>804</v>
      </c>
      <c r="E133" s="240" t="s">
        <v>805</v>
      </c>
      <c r="F133" s="241" t="s">
        <v>806</v>
      </c>
      <c r="G133" s="248" t="s">
        <v>807</v>
      </c>
      <c r="H133" s="276" t="s">
        <v>808</v>
      </c>
      <c r="I133" s="126" t="s">
        <v>18505</v>
      </c>
    </row>
    <row r="134" spans="1:9" ht="142.5">
      <c r="A134" s="126" t="str">
        <f t="shared" si="2"/>
        <v>DefinitionsC26</v>
      </c>
      <c r="B134" s="126" t="s">
        <v>607</v>
      </c>
      <c r="C134" s="126" t="s">
        <v>19373</v>
      </c>
      <c r="D134" s="246" t="s">
        <v>810</v>
      </c>
      <c r="E134" s="247" t="s">
        <v>811</v>
      </c>
      <c r="F134" s="254" t="s">
        <v>812</v>
      </c>
      <c r="G134" s="255" t="s">
        <v>813</v>
      </c>
      <c r="H134" s="276" t="s">
        <v>814</v>
      </c>
      <c r="I134" s="126" t="s">
        <v>18506</v>
      </c>
    </row>
    <row r="135" spans="1:9" ht="99.75">
      <c r="A135" s="126" t="str">
        <f t="shared" si="2"/>
        <v>DefinitionsC27</v>
      </c>
      <c r="B135" s="126" t="s">
        <v>607</v>
      </c>
      <c r="C135" s="126" t="s">
        <v>19870</v>
      </c>
      <c r="D135" s="126" t="s">
        <v>816</v>
      </c>
      <c r="E135" s="240" t="s">
        <v>817</v>
      </c>
      <c r="F135" s="241" t="s">
        <v>818</v>
      </c>
      <c r="G135" s="126" t="s">
        <v>819</v>
      </c>
      <c r="H135" s="276" t="s">
        <v>820</v>
      </c>
      <c r="I135" s="126" t="s">
        <v>18507</v>
      </c>
    </row>
    <row r="136" spans="1:9" ht="28.5">
      <c r="A136" s="126" t="str">
        <f t="shared" si="2"/>
        <v>DeclarationD2</v>
      </c>
      <c r="B136" s="126" t="s">
        <v>821</v>
      </c>
      <c r="C136" s="126" t="s">
        <v>822</v>
      </c>
      <c r="D136" s="246" t="s">
        <v>823</v>
      </c>
      <c r="E136" s="246" t="s">
        <v>824</v>
      </c>
      <c r="F136" s="253" t="s">
        <v>825</v>
      </c>
      <c r="G136" s="258" t="s">
        <v>826</v>
      </c>
      <c r="H136" s="276" t="s">
        <v>827</v>
      </c>
      <c r="I136" s="188" t="s">
        <v>18509</v>
      </c>
    </row>
    <row r="137" spans="1:9" ht="28.5">
      <c r="A137" s="126" t="str">
        <f t="shared" si="2"/>
        <v>DeclarationF3</v>
      </c>
      <c r="B137" s="126" t="s">
        <v>821</v>
      </c>
      <c r="C137" s="126" t="s">
        <v>828</v>
      </c>
      <c r="D137" s="126" t="s">
        <v>829</v>
      </c>
      <c r="E137" s="240" t="s">
        <v>830</v>
      </c>
      <c r="F137" s="241" t="s">
        <v>831</v>
      </c>
      <c r="G137" s="126" t="s">
        <v>832</v>
      </c>
      <c r="H137" s="276" t="s">
        <v>833</v>
      </c>
      <c r="I137" s="126" t="s">
        <v>18510</v>
      </c>
    </row>
    <row r="138" spans="1:9" ht="28.5">
      <c r="A138" s="126" t="str">
        <f t="shared" si="2"/>
        <v>DeclarationI3</v>
      </c>
      <c r="B138" s="126" t="s">
        <v>821</v>
      </c>
      <c r="C138" s="126" t="s">
        <v>834</v>
      </c>
      <c r="D138" s="126" t="s">
        <v>835</v>
      </c>
      <c r="E138" s="240" t="s">
        <v>836</v>
      </c>
      <c r="F138" s="241" t="s">
        <v>837</v>
      </c>
      <c r="G138" s="126" t="s">
        <v>838</v>
      </c>
      <c r="H138" s="276" t="s">
        <v>839</v>
      </c>
      <c r="I138" s="126" t="s">
        <v>18511</v>
      </c>
    </row>
    <row r="139" spans="1:9">
      <c r="A139" s="126" t="str">
        <f t="shared" si="2"/>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2"/>
        <v>DeclarationB4</v>
      </c>
      <c r="B140" s="126" t="s">
        <v>821</v>
      </c>
      <c r="C140" s="126" t="s">
        <v>619</v>
      </c>
      <c r="D140" s="126" t="s">
        <v>18631</v>
      </c>
      <c r="E140" s="240" t="s">
        <v>846</v>
      </c>
      <c r="F140" s="241" t="s">
        <v>19904</v>
      </c>
      <c r="G140" s="126" t="s">
        <v>847</v>
      </c>
      <c r="H140" s="276" t="s">
        <v>848</v>
      </c>
      <c r="I140" s="126" t="s">
        <v>18538</v>
      </c>
    </row>
    <row r="141" spans="1:9" ht="45">
      <c r="A141" s="126" t="str">
        <f t="shared" si="2"/>
        <v>DeclarationB6</v>
      </c>
      <c r="B141" s="126" t="s">
        <v>821</v>
      </c>
      <c r="C141" s="126" t="s">
        <v>631</v>
      </c>
      <c r="D141" s="126" t="s">
        <v>849</v>
      </c>
      <c r="E141" s="259" t="s">
        <v>850</v>
      </c>
      <c r="F141" s="271" t="s">
        <v>851</v>
      </c>
      <c r="G141" s="126" t="s">
        <v>852</v>
      </c>
      <c r="H141" s="276" t="s">
        <v>853</v>
      </c>
      <c r="I141" s="290" t="s">
        <v>18513</v>
      </c>
    </row>
    <row r="142" spans="1:9">
      <c r="A142" s="126" t="str">
        <f t="shared" si="2"/>
        <v>DeclarationB7</v>
      </c>
      <c r="B142" s="126" t="s">
        <v>821</v>
      </c>
      <c r="C142" s="126" t="s">
        <v>637</v>
      </c>
      <c r="D142" s="126" t="s">
        <v>854</v>
      </c>
      <c r="E142" s="240" t="s">
        <v>855</v>
      </c>
      <c r="F142" s="241" t="s">
        <v>856</v>
      </c>
      <c r="G142" s="126" t="s">
        <v>857</v>
      </c>
      <c r="H142" s="276" t="s">
        <v>858</v>
      </c>
      <c r="I142" s="126" t="s">
        <v>18514</v>
      </c>
    </row>
    <row r="143" spans="1:9" ht="15.75">
      <c r="A143" s="126" t="str">
        <f t="shared" si="2"/>
        <v>DeclarationB8</v>
      </c>
      <c r="B143" s="126" t="s">
        <v>821</v>
      </c>
      <c r="C143" s="126" t="s">
        <v>643</v>
      </c>
      <c r="D143" s="126" t="s">
        <v>859</v>
      </c>
      <c r="E143" s="240" t="s">
        <v>860</v>
      </c>
      <c r="F143" s="241" t="s">
        <v>861</v>
      </c>
      <c r="G143" s="126" t="s">
        <v>862</v>
      </c>
      <c r="H143" s="276" t="s">
        <v>863</v>
      </c>
      <c r="I143" s="126" t="s">
        <v>18515</v>
      </c>
    </row>
    <row r="144" spans="1:9" ht="15.75">
      <c r="A144" s="126" t="str">
        <f t="shared" si="2"/>
        <v>DeclarationB9</v>
      </c>
      <c r="B144" s="126" t="s">
        <v>821</v>
      </c>
      <c r="C144" s="126" t="s">
        <v>649</v>
      </c>
      <c r="D144" s="126" t="s">
        <v>864</v>
      </c>
      <c r="E144" s="240" t="s">
        <v>865</v>
      </c>
      <c r="F144" s="241" t="s">
        <v>866</v>
      </c>
      <c r="G144" s="126" t="s">
        <v>867</v>
      </c>
      <c r="H144" s="276" t="s">
        <v>868</v>
      </c>
      <c r="I144" s="126" t="s">
        <v>18516</v>
      </c>
    </row>
    <row r="145" spans="1:9" ht="28.5">
      <c r="A145" s="126" t="str">
        <f t="shared" si="2"/>
        <v>DeclarationB10</v>
      </c>
      <c r="B145" s="126" t="s">
        <v>821</v>
      </c>
      <c r="C145" s="126" t="s">
        <v>654</v>
      </c>
      <c r="D145" s="126" t="s">
        <v>869</v>
      </c>
      <c r="E145" s="240" t="s">
        <v>870</v>
      </c>
      <c r="F145" s="241" t="s">
        <v>871</v>
      </c>
      <c r="G145" s="126" t="s">
        <v>872</v>
      </c>
      <c r="H145" s="276" t="s">
        <v>873</v>
      </c>
      <c r="I145" s="126" t="s">
        <v>18517</v>
      </c>
    </row>
    <row r="146" spans="1:9" ht="28.5">
      <c r="A146" s="126" t="str">
        <f t="shared" si="2"/>
        <v>DeclarationB10A</v>
      </c>
      <c r="B146" s="126" t="s">
        <v>821</v>
      </c>
      <c r="C146" s="126" t="s">
        <v>874</v>
      </c>
      <c r="D146" s="126" t="s">
        <v>869</v>
      </c>
      <c r="E146" s="240" t="s">
        <v>870</v>
      </c>
      <c r="F146" s="241" t="s">
        <v>875</v>
      </c>
      <c r="G146" s="126" t="s">
        <v>872</v>
      </c>
      <c r="H146" s="276" t="s">
        <v>873</v>
      </c>
      <c r="I146" s="126" t="s">
        <v>18517</v>
      </c>
    </row>
    <row r="147" spans="1:9" ht="28.5">
      <c r="A147" s="126" t="str">
        <f t="shared" si="2"/>
        <v>DeclarationB10C</v>
      </c>
      <c r="B147" s="126" t="s">
        <v>821</v>
      </c>
      <c r="C147" s="126" t="s">
        <v>876</v>
      </c>
      <c r="D147" s="126" t="s">
        <v>877</v>
      </c>
      <c r="E147" s="240" t="s">
        <v>878</v>
      </c>
      <c r="F147" s="241" t="s">
        <v>879</v>
      </c>
      <c r="G147" s="126" t="s">
        <v>880</v>
      </c>
      <c r="H147" s="276" t="s">
        <v>881</v>
      </c>
      <c r="I147" s="126" t="s">
        <v>18518</v>
      </c>
    </row>
    <row r="148" spans="1:9" ht="28.5">
      <c r="A148" s="126" t="str">
        <f t="shared" si="2"/>
        <v>DeclarationB10B</v>
      </c>
      <c r="B148" s="126" t="s">
        <v>821</v>
      </c>
      <c r="C148" s="126" t="s">
        <v>882</v>
      </c>
      <c r="D148" s="126" t="s">
        <v>883</v>
      </c>
      <c r="E148" s="240" t="s">
        <v>884</v>
      </c>
      <c r="F148" s="241" t="s">
        <v>885</v>
      </c>
      <c r="G148" s="126" t="s">
        <v>886</v>
      </c>
      <c r="H148" s="276" t="s">
        <v>887</v>
      </c>
      <c r="I148" s="126" t="s">
        <v>18519</v>
      </c>
    </row>
    <row r="149" spans="1:9" ht="28.5">
      <c r="A149" s="126" t="str">
        <f t="shared" si="2"/>
        <v>DeclarationD11</v>
      </c>
      <c r="B149" s="126" t="s">
        <v>821</v>
      </c>
      <c r="C149" s="126" t="s">
        <v>888</v>
      </c>
      <c r="D149" s="126" t="s">
        <v>889</v>
      </c>
      <c r="E149" s="240" t="s">
        <v>890</v>
      </c>
      <c r="F149" s="241" t="s">
        <v>891</v>
      </c>
      <c r="G149" s="126" t="s">
        <v>892</v>
      </c>
      <c r="H149" s="276" t="s">
        <v>893</v>
      </c>
      <c r="I149" s="126" t="s">
        <v>18520</v>
      </c>
    </row>
    <row r="150" spans="1:9" ht="42.75">
      <c r="A150" s="126" t="str">
        <f t="shared" si="2"/>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3">B151&amp;C151</f>
        <v>DeclarationB14</v>
      </c>
      <c r="B151" s="126" t="s">
        <v>821</v>
      </c>
      <c r="C151" s="126" t="s">
        <v>18613</v>
      </c>
      <c r="H151" s="276"/>
      <c r="I151" s="126"/>
    </row>
    <row r="152" spans="1:9" ht="28.5">
      <c r="A152" s="126" t="str">
        <f t="shared" si="3"/>
        <v>DeclarationB16</v>
      </c>
      <c r="B152" s="126" t="s">
        <v>821</v>
      </c>
      <c r="C152" s="126" t="s">
        <v>18599</v>
      </c>
      <c r="D152" s="126" t="s">
        <v>894</v>
      </c>
      <c r="E152" s="240" t="s">
        <v>895</v>
      </c>
      <c r="F152" s="241" t="s">
        <v>896</v>
      </c>
      <c r="G152" s="126" t="s">
        <v>897</v>
      </c>
      <c r="H152" s="276" t="s">
        <v>898</v>
      </c>
      <c r="I152" s="126" t="s">
        <v>18521</v>
      </c>
    </row>
    <row r="153" spans="1:9" ht="28.5">
      <c r="A153" s="126" t="str">
        <f t="shared" si="3"/>
        <v>DeclarationB17</v>
      </c>
      <c r="B153" s="126" t="s">
        <v>821</v>
      </c>
      <c r="C153" s="126" t="s">
        <v>18600</v>
      </c>
      <c r="D153" s="126" t="s">
        <v>899</v>
      </c>
      <c r="E153" s="240" t="s">
        <v>900</v>
      </c>
      <c r="F153" s="241" t="s">
        <v>901</v>
      </c>
      <c r="G153" s="126" t="s">
        <v>902</v>
      </c>
      <c r="H153" s="276" t="s">
        <v>903</v>
      </c>
      <c r="I153" s="126" t="s">
        <v>18522</v>
      </c>
    </row>
    <row r="154" spans="1:9" ht="28.5">
      <c r="A154" s="126" t="str">
        <f t="shared" si="3"/>
        <v>DeclarationB18</v>
      </c>
      <c r="B154" s="126" t="s">
        <v>821</v>
      </c>
      <c r="C154" s="126" t="s">
        <v>18601</v>
      </c>
      <c r="D154" s="126" t="s">
        <v>904</v>
      </c>
      <c r="E154" s="240" t="s">
        <v>905</v>
      </c>
      <c r="F154" s="241" t="s">
        <v>906</v>
      </c>
      <c r="G154" s="126" t="s">
        <v>907</v>
      </c>
      <c r="H154" s="276" t="s">
        <v>908</v>
      </c>
      <c r="I154" s="126" t="s">
        <v>18523</v>
      </c>
    </row>
    <row r="155" spans="1:9" ht="28.5">
      <c r="A155" s="126" t="str">
        <f t="shared" si="3"/>
        <v>DeclarationB19</v>
      </c>
      <c r="B155" s="126" t="s">
        <v>821</v>
      </c>
      <c r="C155" s="126" t="s">
        <v>18602</v>
      </c>
      <c r="D155" s="126" t="s">
        <v>909</v>
      </c>
      <c r="E155" s="240" t="s">
        <v>910</v>
      </c>
      <c r="F155" s="241" t="s">
        <v>911</v>
      </c>
      <c r="G155" s="126" t="s">
        <v>912</v>
      </c>
      <c r="H155" s="276" t="s">
        <v>913</v>
      </c>
      <c r="I155" s="126" t="s">
        <v>18524</v>
      </c>
    </row>
    <row r="156" spans="1:9" ht="28.5">
      <c r="A156" s="126" t="str">
        <f t="shared" si="3"/>
        <v>DeclarationB20</v>
      </c>
      <c r="B156" s="126" t="s">
        <v>821</v>
      </c>
      <c r="C156" s="126" t="s">
        <v>18603</v>
      </c>
      <c r="D156" s="126" t="s">
        <v>914</v>
      </c>
      <c r="E156" s="240" t="s">
        <v>915</v>
      </c>
      <c r="F156" s="241" t="s">
        <v>916</v>
      </c>
      <c r="G156" s="126" t="s">
        <v>917</v>
      </c>
      <c r="H156" s="276" t="s">
        <v>918</v>
      </c>
      <c r="I156" s="126" t="s">
        <v>18525</v>
      </c>
    </row>
    <row r="157" spans="1:9" ht="28.5">
      <c r="A157" s="126" t="str">
        <f t="shared" si="3"/>
        <v>DeclarationB21</v>
      </c>
      <c r="B157" s="126" t="s">
        <v>821</v>
      </c>
      <c r="C157" s="126" t="s">
        <v>18604</v>
      </c>
      <c r="D157" s="126" t="s">
        <v>919</v>
      </c>
      <c r="E157" s="240" t="s">
        <v>920</v>
      </c>
      <c r="F157" s="241" t="s">
        <v>921</v>
      </c>
      <c r="G157" s="126" t="s">
        <v>922</v>
      </c>
      <c r="H157" s="276" t="s">
        <v>923</v>
      </c>
      <c r="I157" s="126" t="s">
        <v>18526</v>
      </c>
    </row>
    <row r="158" spans="1:9" ht="28.5">
      <c r="A158" s="126" t="str">
        <f t="shared" si="3"/>
        <v>DeclarationB22</v>
      </c>
      <c r="B158" s="126" t="s">
        <v>821</v>
      </c>
      <c r="C158" s="126" t="s">
        <v>18605</v>
      </c>
      <c r="D158" s="126" t="s">
        <v>924</v>
      </c>
      <c r="E158" s="240" t="s">
        <v>925</v>
      </c>
      <c r="F158" s="241" t="s">
        <v>926</v>
      </c>
      <c r="G158" s="126" t="s">
        <v>927</v>
      </c>
      <c r="H158" s="276" t="s">
        <v>928</v>
      </c>
      <c r="I158" s="126" t="s">
        <v>18527</v>
      </c>
    </row>
    <row r="159" spans="1:9" ht="28.5">
      <c r="A159" s="126" t="str">
        <f t="shared" si="3"/>
        <v>DeclarationB23</v>
      </c>
      <c r="B159" s="126" t="s">
        <v>821</v>
      </c>
      <c r="C159" s="126" t="s">
        <v>18606</v>
      </c>
      <c r="D159" s="126" t="s">
        <v>929</v>
      </c>
      <c r="E159" s="240" t="s">
        <v>930</v>
      </c>
      <c r="F159" s="241" t="s">
        <v>931</v>
      </c>
      <c r="G159" s="126" t="s">
        <v>932</v>
      </c>
      <c r="H159" s="276" t="s">
        <v>933</v>
      </c>
      <c r="I159" s="126" t="s">
        <v>18528</v>
      </c>
    </row>
    <row r="160" spans="1:9" ht="28.5">
      <c r="A160" s="126" t="str">
        <f t="shared" si="3"/>
        <v>DeclarationB24</v>
      </c>
      <c r="B160" s="126" t="s">
        <v>821</v>
      </c>
      <c r="C160" s="126" t="s">
        <v>18607</v>
      </c>
      <c r="D160" s="126" t="s">
        <v>934</v>
      </c>
      <c r="E160" s="240" t="s">
        <v>935</v>
      </c>
      <c r="F160" s="241" t="s">
        <v>936</v>
      </c>
      <c r="G160" s="126" t="s">
        <v>937</v>
      </c>
      <c r="H160" s="276" t="s">
        <v>938</v>
      </c>
      <c r="I160" s="126" t="s">
        <v>18529</v>
      </c>
    </row>
    <row r="161" spans="1:9" ht="28.5">
      <c r="A161" s="126" t="str">
        <f t="shared" si="3"/>
        <v>DeclarationB25</v>
      </c>
      <c r="B161" s="126" t="s">
        <v>821</v>
      </c>
      <c r="C161" s="126" t="s">
        <v>18608</v>
      </c>
      <c r="D161" s="126" t="s">
        <v>939</v>
      </c>
      <c r="E161" s="240" t="s">
        <v>940</v>
      </c>
      <c r="F161" s="241" t="s">
        <v>941</v>
      </c>
      <c r="G161" s="126" t="s">
        <v>942</v>
      </c>
      <c r="H161" s="276" t="s">
        <v>943</v>
      </c>
      <c r="I161" s="126" t="s">
        <v>18530</v>
      </c>
    </row>
    <row r="162" spans="1:9" ht="28.5">
      <c r="A162" s="126" t="str">
        <f t="shared" si="3"/>
        <v>DeclarationB26</v>
      </c>
      <c r="B162" s="126" t="s">
        <v>821</v>
      </c>
      <c r="C162" s="126" t="s">
        <v>18609</v>
      </c>
      <c r="D162" s="126" t="s">
        <v>944</v>
      </c>
      <c r="E162" s="240" t="s">
        <v>945</v>
      </c>
      <c r="F162" s="241" t="s">
        <v>946</v>
      </c>
      <c r="G162" s="126" t="s">
        <v>947</v>
      </c>
      <c r="H162" s="276" t="s">
        <v>948</v>
      </c>
      <c r="I162" s="126" t="s">
        <v>18531</v>
      </c>
    </row>
    <row r="163" spans="1:9" ht="28.5">
      <c r="A163" s="126" t="str">
        <f t="shared" si="3"/>
        <v>DeclarationB28</v>
      </c>
      <c r="B163" s="126" t="s">
        <v>821</v>
      </c>
      <c r="C163" s="126" t="s">
        <v>18610</v>
      </c>
      <c r="D163" s="126" t="s">
        <v>949</v>
      </c>
      <c r="E163" s="240" t="s">
        <v>950</v>
      </c>
      <c r="F163" s="241" t="s">
        <v>951</v>
      </c>
      <c r="G163" s="126" t="s">
        <v>952</v>
      </c>
      <c r="H163" s="276" t="s">
        <v>953</v>
      </c>
      <c r="I163" s="126" t="s">
        <v>18532</v>
      </c>
    </row>
    <row r="164" spans="1:9" ht="49.5">
      <c r="A164" s="126" t="str">
        <f t="shared" si="3"/>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3"/>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3"/>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3"/>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3"/>
        <v>DeclarationB77</v>
      </c>
      <c r="B168" s="126" t="s">
        <v>821</v>
      </c>
      <c r="C168" s="126" t="s">
        <v>18619</v>
      </c>
      <c r="D168" s="126" t="s">
        <v>954</v>
      </c>
      <c r="E168" s="240" t="s">
        <v>955</v>
      </c>
      <c r="F168" s="271" t="s">
        <v>956</v>
      </c>
      <c r="G168" s="126" t="s">
        <v>957</v>
      </c>
      <c r="H168" s="276" t="s">
        <v>958</v>
      </c>
      <c r="I168" s="126" t="s">
        <v>18593</v>
      </c>
    </row>
    <row r="169" spans="1:9" ht="42.75">
      <c r="A169" s="126" t="str">
        <f t="shared" si="3"/>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3"/>
        <v>DeclarationB101</v>
      </c>
      <c r="B170" s="126" t="s">
        <v>821</v>
      </c>
      <c r="C170" s="126" t="s">
        <v>18621</v>
      </c>
      <c r="D170" s="126" t="s">
        <v>959</v>
      </c>
      <c r="E170" s="244" t="s">
        <v>960</v>
      </c>
      <c r="F170" s="241" t="s">
        <v>961</v>
      </c>
      <c r="G170" s="126" t="s">
        <v>962</v>
      </c>
      <c r="H170" s="276" t="s">
        <v>963</v>
      </c>
      <c r="I170" s="126" t="s">
        <v>18594</v>
      </c>
    </row>
    <row r="171" spans="1:9" ht="28.5">
      <c r="A171" s="126" t="str">
        <f t="shared" si="3"/>
        <v>DeclarationB113</v>
      </c>
      <c r="B171" s="126" t="s">
        <v>821</v>
      </c>
      <c r="C171" s="126" t="s">
        <v>18622</v>
      </c>
      <c r="D171" s="126" t="s">
        <v>964</v>
      </c>
      <c r="E171" s="240" t="s">
        <v>965</v>
      </c>
      <c r="F171" s="241" t="s">
        <v>966</v>
      </c>
      <c r="G171" s="126" t="s">
        <v>967</v>
      </c>
      <c r="H171" s="276" t="s">
        <v>968</v>
      </c>
      <c r="I171" s="126" t="s">
        <v>18541</v>
      </c>
    </row>
    <row r="172" spans="1:9" ht="42.75">
      <c r="A172" s="126" t="str">
        <f t="shared" si="3"/>
        <v>DeclarationB115</v>
      </c>
      <c r="B172" s="126" t="s">
        <v>821</v>
      </c>
      <c r="C172" s="126" t="s">
        <v>18623</v>
      </c>
      <c r="D172" s="126" t="s">
        <v>969</v>
      </c>
      <c r="E172" s="240" t="s">
        <v>12187</v>
      </c>
      <c r="F172" s="271" t="s">
        <v>970</v>
      </c>
      <c r="G172" s="126" t="s">
        <v>971</v>
      </c>
      <c r="H172" s="276" t="s">
        <v>972</v>
      </c>
      <c r="I172" s="126" t="s">
        <v>18536</v>
      </c>
    </row>
    <row r="173" spans="1:9" ht="57">
      <c r="A173" s="126" t="str">
        <f t="shared" si="3"/>
        <v>DeclarationB117</v>
      </c>
      <c r="B173" s="126" t="s">
        <v>821</v>
      </c>
      <c r="C173" s="126" t="s">
        <v>18624</v>
      </c>
      <c r="D173" s="126" t="s">
        <v>973</v>
      </c>
      <c r="E173" s="240" t="s">
        <v>12188</v>
      </c>
      <c r="F173" s="241" t="s">
        <v>974</v>
      </c>
      <c r="G173" s="126" t="s">
        <v>975</v>
      </c>
      <c r="H173" s="276" t="s">
        <v>976</v>
      </c>
      <c r="I173" s="126" t="s">
        <v>18537</v>
      </c>
    </row>
    <row r="174" spans="1:9" ht="57">
      <c r="A174" s="126" t="str">
        <f t="shared" si="3"/>
        <v>Declaration</v>
      </c>
      <c r="B174" s="126" t="s">
        <v>821</v>
      </c>
      <c r="D174" s="126" t="s">
        <v>977</v>
      </c>
      <c r="E174" s="240" t="s">
        <v>978</v>
      </c>
      <c r="F174" s="260" t="s">
        <v>979</v>
      </c>
      <c r="G174" s="126" t="s">
        <v>980</v>
      </c>
      <c r="H174" s="276" t="s">
        <v>981</v>
      </c>
      <c r="I174" s="126"/>
    </row>
    <row r="175" spans="1:9" ht="71.25">
      <c r="A175" s="126" t="str">
        <f t="shared" si="3"/>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3"/>
        <v>DeclarationB131</v>
      </c>
      <c r="B176" s="126" t="s">
        <v>821</v>
      </c>
      <c r="C176" s="126" t="s">
        <v>18626</v>
      </c>
      <c r="D176" s="126" t="s">
        <v>982</v>
      </c>
      <c r="E176" s="240" t="s">
        <v>12189</v>
      </c>
      <c r="F176" s="241" t="s">
        <v>983</v>
      </c>
      <c r="G176" s="126" t="s">
        <v>984</v>
      </c>
      <c r="H176" s="282" t="s">
        <v>985</v>
      </c>
      <c r="I176" s="126" t="s">
        <v>18533</v>
      </c>
    </row>
    <row r="177" spans="1:9" ht="42.75">
      <c r="A177" s="126" t="str">
        <f t="shared" si="3"/>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3"/>
        <v>DeclarationB135</v>
      </c>
      <c r="B178" s="126" t="s">
        <v>821</v>
      </c>
      <c r="C178" s="126" t="s">
        <v>18628</v>
      </c>
      <c r="D178" s="126" t="s">
        <v>986</v>
      </c>
      <c r="E178" s="240" t="s">
        <v>12190</v>
      </c>
      <c r="F178" s="241" t="s">
        <v>987</v>
      </c>
      <c r="G178" s="126" t="s">
        <v>988</v>
      </c>
      <c r="H178" s="276" t="s">
        <v>989</v>
      </c>
      <c r="I178" s="126" t="s">
        <v>18535</v>
      </c>
    </row>
    <row r="179" spans="1:9" ht="28.5">
      <c r="A179" s="126" t="str">
        <f t="shared" si="3"/>
        <v>DeclarationB137</v>
      </c>
      <c r="B179" s="126" t="s">
        <v>821</v>
      </c>
      <c r="C179" s="126" t="s">
        <v>18629</v>
      </c>
      <c r="D179" s="126" t="s">
        <v>990</v>
      </c>
      <c r="E179" s="240" t="s">
        <v>991</v>
      </c>
      <c r="F179" s="241" t="s">
        <v>992</v>
      </c>
      <c r="G179" s="126" t="s">
        <v>993</v>
      </c>
      <c r="H179" s="282" t="s">
        <v>994</v>
      </c>
      <c r="I179" s="126" t="s">
        <v>18534</v>
      </c>
    </row>
    <row r="180" spans="1:9" ht="28.5">
      <c r="A180" s="126" t="str">
        <f t="shared" si="3"/>
        <v>DeclarationD29</v>
      </c>
      <c r="B180" s="126" t="s">
        <v>821</v>
      </c>
      <c r="C180" s="126" t="s">
        <v>18614</v>
      </c>
      <c r="D180" s="126" t="s">
        <v>995</v>
      </c>
      <c r="E180" s="240" t="s">
        <v>996</v>
      </c>
      <c r="F180" s="241" t="s">
        <v>996</v>
      </c>
      <c r="G180" s="126" t="s">
        <v>997</v>
      </c>
      <c r="H180" s="276" t="s">
        <v>998</v>
      </c>
      <c r="I180" s="126" t="s">
        <v>18542</v>
      </c>
    </row>
    <row r="181" spans="1:9" ht="28.5">
      <c r="A181" s="126" t="str">
        <f t="shared" si="3"/>
        <v>DeclarationB114</v>
      </c>
      <c r="B181" s="126" t="s">
        <v>821</v>
      </c>
      <c r="C181" s="126" t="s">
        <v>18646</v>
      </c>
      <c r="D181" s="126" t="s">
        <v>999</v>
      </c>
      <c r="E181" s="240" t="s">
        <v>1000</v>
      </c>
      <c r="F181" s="241" t="s">
        <v>1001</v>
      </c>
      <c r="G181" s="126" t="s">
        <v>1002</v>
      </c>
      <c r="H181" s="276" t="s">
        <v>999</v>
      </c>
      <c r="I181" s="126" t="s">
        <v>18543</v>
      </c>
    </row>
    <row r="182" spans="1:9" ht="28.5">
      <c r="A182" s="126" t="str">
        <f t="shared" si="3"/>
        <v>DeclarationG29</v>
      </c>
      <c r="B182" s="126" t="s">
        <v>821</v>
      </c>
      <c r="C182" s="126" t="s">
        <v>18630</v>
      </c>
      <c r="D182" s="126" t="s">
        <v>1003</v>
      </c>
      <c r="E182" s="240" t="s">
        <v>1004</v>
      </c>
      <c r="F182" s="241" t="s">
        <v>1005</v>
      </c>
      <c r="G182" s="126" t="s">
        <v>1006</v>
      </c>
      <c r="H182" s="276" t="s">
        <v>1007</v>
      </c>
      <c r="I182" s="188" t="s">
        <v>18544</v>
      </c>
    </row>
    <row r="183" spans="1:9" ht="409.5">
      <c r="A183" s="126" t="str">
        <f t="shared" si="3"/>
        <v>Smelter Look-upA1</v>
      </c>
      <c r="B183" s="126" t="s">
        <v>1019</v>
      </c>
      <c r="C183" s="126" t="s">
        <v>368</v>
      </c>
      <c r="D183" s="126" t="s">
        <v>1020</v>
      </c>
      <c r="E183" s="240" t="s">
        <v>1021</v>
      </c>
      <c r="F183" s="271" t="s">
        <v>1022</v>
      </c>
      <c r="G183" s="126" t="s">
        <v>1023</v>
      </c>
      <c r="H183" s="276" t="s">
        <v>1024</v>
      </c>
      <c r="I183" s="126" t="s">
        <v>18548</v>
      </c>
    </row>
    <row r="184" spans="1:9" ht="28.5">
      <c r="A184" s="126" t="str">
        <f t="shared" si="3"/>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3"/>
        <v>Smelter Look-upB4</v>
      </c>
      <c r="B185" s="126" t="s">
        <v>1019</v>
      </c>
      <c r="C185" s="126" t="s">
        <v>619</v>
      </c>
      <c r="D185" s="126" t="s">
        <v>1030</v>
      </c>
      <c r="E185" s="274" t="s">
        <v>1031</v>
      </c>
      <c r="F185" s="271" t="s">
        <v>1032</v>
      </c>
      <c r="G185" s="126" t="s">
        <v>1033</v>
      </c>
      <c r="H185" s="276" t="s">
        <v>1034</v>
      </c>
      <c r="I185" s="188" t="s">
        <v>18550</v>
      </c>
    </row>
    <row r="186" spans="1:9" ht="28.5">
      <c r="A186" s="126" t="str">
        <f t="shared" si="3"/>
        <v>Smelter Look-up</v>
      </c>
      <c r="B186" s="126" t="s">
        <v>1019</v>
      </c>
      <c r="D186" s="126" t="s">
        <v>1035</v>
      </c>
      <c r="E186" s="382"/>
      <c r="F186" s="241" t="s">
        <v>1036</v>
      </c>
      <c r="G186" s="126" t="s">
        <v>1037</v>
      </c>
      <c r="H186" s="276" t="s">
        <v>1038</v>
      </c>
      <c r="I186" s="188" t="s">
        <v>18551</v>
      </c>
    </row>
    <row r="187" spans="1:9" ht="28.5">
      <c r="A187" s="126" t="str">
        <f t="shared" si="3"/>
        <v>Smelter Look-upC4</v>
      </c>
      <c r="B187" s="126" t="s">
        <v>1019</v>
      </c>
      <c r="C187" s="126" t="s">
        <v>733</v>
      </c>
      <c r="D187" s="126" t="s">
        <v>1039</v>
      </c>
      <c r="E187" s="261" t="s">
        <v>1040</v>
      </c>
      <c r="F187" s="241" t="s">
        <v>1041</v>
      </c>
      <c r="G187" s="126" t="s">
        <v>1042</v>
      </c>
      <c r="H187" s="276" t="s">
        <v>1043</v>
      </c>
      <c r="I187" s="188" t="s">
        <v>18552</v>
      </c>
    </row>
    <row r="188" spans="1:9" ht="28.5">
      <c r="A188" s="126" t="str">
        <f t="shared" si="3"/>
        <v>Smelter Look-upD4</v>
      </c>
      <c r="B188" s="126" t="s">
        <v>1019</v>
      </c>
      <c r="C188" s="126" t="s">
        <v>1044</v>
      </c>
      <c r="D188" s="126" t="s">
        <v>1045</v>
      </c>
      <c r="E188" s="261"/>
      <c r="F188" s="241" t="s">
        <v>1046</v>
      </c>
      <c r="G188" s="126" t="s">
        <v>1047</v>
      </c>
      <c r="H188" s="276" t="s">
        <v>1048</v>
      </c>
      <c r="I188" s="188" t="s">
        <v>18553</v>
      </c>
    </row>
    <row r="189" spans="1:9" ht="28.5">
      <c r="A189" s="126" t="str">
        <f t="shared" si="3"/>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3"/>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3"/>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3"/>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3"/>
        <v>Smelter Look-upI4</v>
      </c>
      <c r="B193" s="126" t="s">
        <v>1019</v>
      </c>
      <c r="C193" s="126" t="s">
        <v>840</v>
      </c>
      <c r="D193" s="126" t="s">
        <v>1073</v>
      </c>
      <c r="E193" s="240" t="s">
        <v>1074</v>
      </c>
      <c r="F193" s="241" t="s">
        <v>1075</v>
      </c>
      <c r="G193" s="126" t="s">
        <v>1076</v>
      </c>
      <c r="H193" s="276" t="s">
        <v>1077</v>
      </c>
      <c r="I193" s="188" t="s">
        <v>18558</v>
      </c>
    </row>
    <row r="194" spans="1:9">
      <c r="A194" s="126" t="str">
        <f t="shared" si="3"/>
        <v>Smelter ListA4</v>
      </c>
      <c r="B194" s="126" t="s">
        <v>1078</v>
      </c>
      <c r="C194" s="126" t="s">
        <v>1025</v>
      </c>
      <c r="D194" s="126" t="s">
        <v>1079</v>
      </c>
      <c r="E194" s="240" t="s">
        <v>1080</v>
      </c>
      <c r="F194" s="241" t="s">
        <v>1081</v>
      </c>
      <c r="G194" s="126" t="s">
        <v>1082</v>
      </c>
      <c r="H194" s="276" t="s">
        <v>1083</v>
      </c>
      <c r="I194" s="188" t="s">
        <v>18559</v>
      </c>
    </row>
    <row r="195" spans="1:9">
      <c r="A195" s="126" t="str">
        <f t="shared" si="3"/>
        <v>Smelter ListB4</v>
      </c>
      <c r="B195" s="126" t="s">
        <v>1078</v>
      </c>
      <c r="C195" s="126" t="s">
        <v>619</v>
      </c>
      <c r="D195" s="126" t="s">
        <v>1084</v>
      </c>
      <c r="E195" s="240" t="s">
        <v>19592</v>
      </c>
      <c r="F195" s="241" t="s">
        <v>1085</v>
      </c>
      <c r="G195" s="126" t="s">
        <v>1086</v>
      </c>
      <c r="H195" s="276" t="s">
        <v>1087</v>
      </c>
      <c r="I195" s="188" t="s">
        <v>19586</v>
      </c>
    </row>
    <row r="196" spans="1:9" ht="28.5">
      <c r="A196" s="126" t="str">
        <f t="shared" si="3"/>
        <v>Smelter ListC4</v>
      </c>
      <c r="B196" s="126" t="s">
        <v>1078</v>
      </c>
      <c r="C196" s="126" t="s">
        <v>733</v>
      </c>
      <c r="D196" s="126" t="s">
        <v>1030</v>
      </c>
      <c r="E196" s="274" t="s">
        <v>1031</v>
      </c>
      <c r="F196" s="271" t="s">
        <v>1032</v>
      </c>
      <c r="G196" s="126" t="s">
        <v>1033</v>
      </c>
      <c r="H196" s="276" t="s">
        <v>1034</v>
      </c>
      <c r="I196" s="188" t="s">
        <v>18550</v>
      </c>
    </row>
    <row r="197" spans="1:9" ht="28.5">
      <c r="A197" s="126" t="str">
        <f t="shared" si="3"/>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3"/>
        <v>Smelter ListE4</v>
      </c>
      <c r="B198" s="126" t="s">
        <v>1078</v>
      </c>
      <c r="C198" s="126" t="s">
        <v>1049</v>
      </c>
      <c r="D198" s="126" t="s">
        <v>1088</v>
      </c>
      <c r="E198" s="240" t="s">
        <v>1089</v>
      </c>
      <c r="F198" s="241" t="s">
        <v>1090</v>
      </c>
      <c r="G198" s="126" t="s">
        <v>1091</v>
      </c>
      <c r="H198" s="276" t="s">
        <v>1092</v>
      </c>
      <c r="I198" s="188" t="s">
        <v>18560</v>
      </c>
    </row>
    <row r="199" spans="1:9" ht="28.5">
      <c r="A199" s="126" t="str">
        <f t="shared" si="3"/>
        <v>Smelter ListH4</v>
      </c>
      <c r="B199" s="126" t="s">
        <v>1078</v>
      </c>
      <c r="C199" s="126" t="s">
        <v>1067</v>
      </c>
      <c r="D199" s="126" t="s">
        <v>1062</v>
      </c>
      <c r="E199" s="240" t="s">
        <v>1063</v>
      </c>
      <c r="F199" s="241" t="s">
        <v>1064</v>
      </c>
      <c r="G199" s="126" t="s">
        <v>1065</v>
      </c>
      <c r="H199" s="276" t="s">
        <v>1066</v>
      </c>
      <c r="I199" s="188" t="s">
        <v>18556</v>
      </c>
    </row>
    <row r="200" spans="1:9">
      <c r="A200" s="126" t="str">
        <f t="shared" si="3"/>
        <v>Smelter ListI4</v>
      </c>
      <c r="B200" s="126" t="s">
        <v>1078</v>
      </c>
      <c r="C200" s="126" t="s">
        <v>840</v>
      </c>
      <c r="D200" s="126" t="s">
        <v>1068</v>
      </c>
      <c r="E200" s="240" t="s">
        <v>1069</v>
      </c>
      <c r="F200" s="241" t="s">
        <v>1070</v>
      </c>
      <c r="G200" s="126" t="s">
        <v>1071</v>
      </c>
      <c r="H200" s="276" t="s">
        <v>1072</v>
      </c>
      <c r="I200" s="188" t="s">
        <v>18557</v>
      </c>
    </row>
    <row r="201" spans="1:9">
      <c r="A201" s="126" t="str">
        <f t="shared" si="3"/>
        <v>Smelter ListJ4</v>
      </c>
      <c r="B201" s="126" t="s">
        <v>1078</v>
      </c>
      <c r="C201" s="126" t="s">
        <v>1093</v>
      </c>
      <c r="D201" s="126" t="s">
        <v>1073</v>
      </c>
      <c r="E201" s="240" t="s">
        <v>1074</v>
      </c>
      <c r="F201" s="241" t="s">
        <v>1075</v>
      </c>
      <c r="G201" s="126" t="s">
        <v>1076</v>
      </c>
      <c r="H201" s="276" t="s">
        <v>1077</v>
      </c>
      <c r="I201" s="188" t="s">
        <v>18558</v>
      </c>
    </row>
    <row r="202" spans="1:9">
      <c r="A202" s="126" t="str">
        <f t="shared" si="3"/>
        <v>Smelter ListK4</v>
      </c>
      <c r="B202" s="126" t="s">
        <v>1078</v>
      </c>
      <c r="C202" s="126" t="s">
        <v>1094</v>
      </c>
      <c r="D202" s="126" t="s">
        <v>1095</v>
      </c>
      <c r="E202" s="240" t="s">
        <v>1096</v>
      </c>
      <c r="F202" s="241" t="s">
        <v>1097</v>
      </c>
      <c r="G202" s="126" t="s">
        <v>1098</v>
      </c>
      <c r="H202" s="276" t="s">
        <v>1099</v>
      </c>
      <c r="I202" s="188" t="s">
        <v>18561</v>
      </c>
    </row>
    <row r="203" spans="1:9">
      <c r="A203" s="126" t="str">
        <f t="shared" si="3"/>
        <v>Smelter ListL4</v>
      </c>
      <c r="B203" s="126" t="s">
        <v>1078</v>
      </c>
      <c r="C203" s="126" t="s">
        <v>1100</v>
      </c>
      <c r="D203" s="126" t="s">
        <v>1101</v>
      </c>
      <c r="E203" s="240" t="s">
        <v>1102</v>
      </c>
      <c r="F203" s="241" t="s">
        <v>1103</v>
      </c>
      <c r="G203" s="126" t="s">
        <v>1104</v>
      </c>
      <c r="H203" s="276" t="s">
        <v>1105</v>
      </c>
      <c r="I203" s="188" t="s">
        <v>18562</v>
      </c>
    </row>
    <row r="204" spans="1:9" ht="28.5">
      <c r="A204" s="126" t="str">
        <f t="shared" si="3"/>
        <v>Smelter ListM4</v>
      </c>
      <c r="B204" s="126" t="s">
        <v>1078</v>
      </c>
      <c r="C204" s="126" t="s">
        <v>1106</v>
      </c>
      <c r="D204" s="126" t="s">
        <v>1107</v>
      </c>
      <c r="E204" s="240" t="s">
        <v>1108</v>
      </c>
      <c r="F204" s="241" t="s">
        <v>1109</v>
      </c>
      <c r="G204" s="126" t="s">
        <v>1110</v>
      </c>
      <c r="H204" s="276" t="s">
        <v>1111</v>
      </c>
      <c r="I204" s="188" t="s">
        <v>18563</v>
      </c>
    </row>
    <row r="205" spans="1:9" ht="28.5">
      <c r="A205" s="126" t="str">
        <f t="shared" si="3"/>
        <v>Smelter ListN4</v>
      </c>
      <c r="B205" s="126" t="s">
        <v>1078</v>
      </c>
      <c r="C205" s="126" t="s">
        <v>1112</v>
      </c>
      <c r="D205" s="126" t="s">
        <v>1113</v>
      </c>
      <c r="E205" s="240" t="s">
        <v>1114</v>
      </c>
      <c r="F205" s="241" t="s">
        <v>1115</v>
      </c>
      <c r="G205" s="126" t="s">
        <v>1116</v>
      </c>
      <c r="H205" s="276" t="s">
        <v>1117</v>
      </c>
      <c r="I205" s="126" t="s">
        <v>18564</v>
      </c>
    </row>
    <row r="206" spans="1:9" ht="42.75">
      <c r="A206" s="126" t="str">
        <f t="shared" si="3"/>
        <v>Smelter ListO4</v>
      </c>
      <c r="B206" s="126" t="s">
        <v>1078</v>
      </c>
      <c r="C206" s="126" t="s">
        <v>1118</v>
      </c>
      <c r="D206" s="126" t="s">
        <v>1119</v>
      </c>
      <c r="E206" s="240" t="s">
        <v>1120</v>
      </c>
      <c r="F206" s="241" t="s">
        <v>1121</v>
      </c>
      <c r="G206" s="126" t="s">
        <v>1122</v>
      </c>
      <c r="H206" s="276" t="s">
        <v>1123</v>
      </c>
      <c r="I206" s="126" t="s">
        <v>18565</v>
      </c>
    </row>
    <row r="207" spans="1:9" ht="28.5">
      <c r="A207" s="126" t="str">
        <f t="shared" si="3"/>
        <v>Smelter ListP4</v>
      </c>
      <c r="B207" s="126" t="s">
        <v>1078</v>
      </c>
      <c r="C207" s="126" t="s">
        <v>1124</v>
      </c>
      <c r="D207" s="126" t="s">
        <v>1125</v>
      </c>
      <c r="E207" s="240" t="s">
        <v>1126</v>
      </c>
      <c r="F207" s="241" t="s">
        <v>1127</v>
      </c>
      <c r="G207" s="126" t="s">
        <v>1128</v>
      </c>
      <c r="H207" s="276" t="s">
        <v>1129</v>
      </c>
      <c r="I207" s="126" t="s">
        <v>18566</v>
      </c>
    </row>
    <row r="208" spans="1:9" ht="28.5">
      <c r="A208" s="126" t="str">
        <f t="shared" si="3"/>
        <v>Smelter ListQ4</v>
      </c>
      <c r="B208" s="126" t="s">
        <v>1078</v>
      </c>
      <c r="C208" s="126" t="s">
        <v>1130</v>
      </c>
      <c r="D208" s="126" t="s">
        <v>1003</v>
      </c>
      <c r="E208" s="240" t="s">
        <v>1004</v>
      </c>
      <c r="F208" s="241" t="s">
        <v>1005</v>
      </c>
      <c r="G208" s="126" t="s">
        <v>1006</v>
      </c>
      <c r="H208" s="276" t="s">
        <v>1007</v>
      </c>
      <c r="I208" s="126" t="s">
        <v>18544</v>
      </c>
    </row>
    <row r="209" spans="1:9" ht="28.5">
      <c r="A209" s="126" t="str">
        <f t="shared" si="3"/>
        <v>Smelter ListJ2</v>
      </c>
      <c r="B209" s="126" t="s">
        <v>1078</v>
      </c>
      <c r="C209" s="126" t="s">
        <v>1131</v>
      </c>
      <c r="D209" s="126" t="s">
        <v>1132</v>
      </c>
      <c r="E209" s="240" t="s">
        <v>1133</v>
      </c>
      <c r="F209" s="241" t="s">
        <v>1134</v>
      </c>
      <c r="G209" s="126" t="s">
        <v>1135</v>
      </c>
      <c r="H209" s="276" t="s">
        <v>1136</v>
      </c>
      <c r="I209" s="126" t="s">
        <v>18567</v>
      </c>
    </row>
    <row r="210" spans="1:9" ht="27">
      <c r="A210" s="126" t="str">
        <f t="shared" si="3"/>
        <v>Smelter ListB2</v>
      </c>
      <c r="B210" s="126" t="s">
        <v>1078</v>
      </c>
      <c r="C210" s="126" t="s">
        <v>608</v>
      </c>
      <c r="D210" s="263" t="s">
        <v>1137</v>
      </c>
      <c r="E210" s="240" t="s">
        <v>1138</v>
      </c>
      <c r="F210" s="241" t="s">
        <v>1139</v>
      </c>
      <c r="G210" s="263" t="s">
        <v>1140</v>
      </c>
      <c r="H210" s="276" t="s">
        <v>1141</v>
      </c>
      <c r="I210" s="126" t="s">
        <v>18568</v>
      </c>
    </row>
    <row r="211" spans="1:9" ht="409.5">
      <c r="A211" s="126" t="str">
        <f t="shared" si="3"/>
        <v>Smelter ListB3</v>
      </c>
      <c r="B211" s="126" t="s">
        <v>1078</v>
      </c>
      <c r="C211" s="126" t="s">
        <v>613</v>
      </c>
      <c r="D211" s="263" t="s">
        <v>19323</v>
      </c>
      <c r="E211" s="275" t="s">
        <v>1142</v>
      </c>
      <c r="F211" s="271" t="s">
        <v>1143</v>
      </c>
      <c r="G211" s="264" t="s">
        <v>1144</v>
      </c>
      <c r="H211" s="276" t="s">
        <v>1145</v>
      </c>
      <c r="I211" s="126" t="s">
        <v>18569</v>
      </c>
    </row>
    <row r="212" spans="1:9">
      <c r="A212" s="126" t="str">
        <f t="shared" si="3"/>
        <v>Smelter ListF4</v>
      </c>
      <c r="B212" s="126" t="s">
        <v>1078</v>
      </c>
      <c r="C212" s="126" t="s">
        <v>1055</v>
      </c>
      <c r="D212" s="126" t="s">
        <v>1146</v>
      </c>
      <c r="E212" s="240" t="s">
        <v>1147</v>
      </c>
      <c r="F212" s="241" t="s">
        <v>718</v>
      </c>
      <c r="G212" s="126" t="s">
        <v>1148</v>
      </c>
      <c r="H212" s="276" t="s">
        <v>1149</v>
      </c>
      <c r="I212" s="126" t="s">
        <v>18570</v>
      </c>
    </row>
    <row r="213" spans="1:9" ht="28.5">
      <c r="A213" s="126" t="str">
        <f t="shared" si="3"/>
        <v>Smelter ListG4</v>
      </c>
      <c r="B213" s="126" t="s">
        <v>1078</v>
      </c>
      <c r="C213" s="126" t="s">
        <v>1061</v>
      </c>
      <c r="D213" s="126" t="s">
        <v>1056</v>
      </c>
      <c r="E213" s="240" t="s">
        <v>1057</v>
      </c>
      <c r="F213" s="241" t="s">
        <v>1058</v>
      </c>
      <c r="G213" s="126" t="s">
        <v>1150</v>
      </c>
      <c r="H213" s="276" t="s">
        <v>1060</v>
      </c>
      <c r="I213" s="126" t="s">
        <v>18555</v>
      </c>
    </row>
    <row r="214" spans="1:9" ht="28.5">
      <c r="A214" s="126" t="str">
        <f t="shared" si="3"/>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4">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4"/>
        <v>Smelter ListAH7</v>
      </c>
      <c r="B216" s="126" t="s">
        <v>1078</v>
      </c>
      <c r="C216" s="126" t="s">
        <v>1153</v>
      </c>
      <c r="D216" s="126" t="s">
        <v>26</v>
      </c>
      <c r="E216" s="240" t="s">
        <v>1015</v>
      </c>
      <c r="F216" s="241" t="s">
        <v>1016</v>
      </c>
      <c r="G216" s="126" t="s">
        <v>1017</v>
      </c>
      <c r="H216" s="276" t="s">
        <v>1018</v>
      </c>
      <c r="I216" s="126" t="s">
        <v>18547</v>
      </c>
    </row>
    <row r="217" spans="1:9" ht="42.75">
      <c r="A217" s="126" t="str">
        <f t="shared" si="4"/>
        <v>CheckerA1</v>
      </c>
      <c r="B217" s="126" t="s">
        <v>1154</v>
      </c>
      <c r="C217" s="126" t="s">
        <v>368</v>
      </c>
      <c r="D217" s="126" t="s">
        <v>1155</v>
      </c>
      <c r="E217" s="240" t="s">
        <v>1156</v>
      </c>
      <c r="F217" s="241" t="s">
        <v>1157</v>
      </c>
      <c r="G217" s="126" t="s">
        <v>1158</v>
      </c>
      <c r="H217" s="276" t="s">
        <v>1159</v>
      </c>
      <c r="I217" s="126" t="s">
        <v>18571</v>
      </c>
    </row>
    <row r="218" spans="1:9">
      <c r="A218" s="126" t="str">
        <f t="shared" si="4"/>
        <v>CheckerD1</v>
      </c>
      <c r="B218" s="126" t="s">
        <v>1154</v>
      </c>
      <c r="C218" s="126" t="s">
        <v>1160</v>
      </c>
      <c r="D218" s="126" t="s">
        <v>1161</v>
      </c>
      <c r="E218" s="240" t="s">
        <v>1162</v>
      </c>
      <c r="F218" s="241" t="s">
        <v>1163</v>
      </c>
      <c r="G218" s="126" t="s">
        <v>1164</v>
      </c>
      <c r="H218" s="276" t="s">
        <v>1165</v>
      </c>
      <c r="I218" s="126" t="s">
        <v>18572</v>
      </c>
    </row>
    <row r="219" spans="1:9">
      <c r="A219" s="126" t="str">
        <f t="shared" si="4"/>
        <v>CheckerA3</v>
      </c>
      <c r="B219" s="126" t="s">
        <v>1154</v>
      </c>
      <c r="C219" s="126" t="s">
        <v>377</v>
      </c>
      <c r="D219" s="126" t="s">
        <v>1166</v>
      </c>
      <c r="E219" s="240" t="s">
        <v>1167</v>
      </c>
      <c r="F219" s="241" t="s">
        <v>1168</v>
      </c>
      <c r="G219" s="126" t="s">
        <v>1169</v>
      </c>
      <c r="H219" s="276" t="s">
        <v>1170</v>
      </c>
      <c r="I219" s="126" t="s">
        <v>18573</v>
      </c>
    </row>
    <row r="220" spans="1:9">
      <c r="A220" s="126" t="str">
        <f t="shared" si="4"/>
        <v>CheckerB3</v>
      </c>
      <c r="B220" s="126" t="s">
        <v>1154</v>
      </c>
      <c r="C220" s="126" t="s">
        <v>613</v>
      </c>
      <c r="D220" s="126" t="s">
        <v>1171</v>
      </c>
      <c r="E220" s="240" t="s">
        <v>1172</v>
      </c>
      <c r="F220" s="241" t="s">
        <v>996</v>
      </c>
      <c r="G220" s="126" t="s">
        <v>1173</v>
      </c>
      <c r="H220" s="276" t="s">
        <v>1174</v>
      </c>
      <c r="I220" s="126" t="s">
        <v>18574</v>
      </c>
    </row>
    <row r="221" spans="1:9">
      <c r="A221" s="126" t="str">
        <f t="shared" si="4"/>
        <v>CheckerC3</v>
      </c>
      <c r="B221" s="126" t="s">
        <v>1154</v>
      </c>
      <c r="C221" s="126" t="s">
        <v>727</v>
      </c>
      <c r="D221" s="126" t="s">
        <v>1175</v>
      </c>
      <c r="E221" s="240" t="s">
        <v>1176</v>
      </c>
      <c r="F221" s="241" t="s">
        <v>1177</v>
      </c>
      <c r="G221" s="126" t="s">
        <v>1178</v>
      </c>
      <c r="H221" s="276" t="s">
        <v>1179</v>
      </c>
      <c r="I221" s="126" t="s">
        <v>18575</v>
      </c>
    </row>
    <row r="222" spans="1:9">
      <c r="A222" s="126" t="str">
        <f t="shared" si="4"/>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4"/>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4"/>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4"/>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4"/>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4"/>
        <v>CheckerCOMP</v>
      </c>
      <c r="B227" s="126" t="s">
        <v>1154</v>
      </c>
      <c r="C227" s="126" t="s">
        <v>1196</v>
      </c>
      <c r="D227" s="126" t="s">
        <v>1197</v>
      </c>
      <c r="E227" s="240" t="s">
        <v>1198</v>
      </c>
      <c r="F227" s="241" t="s">
        <v>1199</v>
      </c>
      <c r="G227" s="126" t="s">
        <v>1200</v>
      </c>
      <c r="H227" s="276" t="s">
        <v>1201</v>
      </c>
      <c r="I227" s="126" t="s">
        <v>18578</v>
      </c>
    </row>
    <row r="228" spans="1:9" ht="28.5">
      <c r="A228" s="126" t="str">
        <f t="shared" si="4"/>
        <v>CheckerJ4</v>
      </c>
      <c r="B228" s="126" t="s">
        <v>1154</v>
      </c>
      <c r="C228" s="126" t="s">
        <v>1093</v>
      </c>
      <c r="D228" s="126" t="s">
        <v>1202</v>
      </c>
      <c r="E228" s="240" t="s">
        <v>1203</v>
      </c>
      <c r="F228" s="241" t="s">
        <v>1204</v>
      </c>
      <c r="G228" s="126" t="s">
        <v>1205</v>
      </c>
      <c r="H228" s="276" t="s">
        <v>1206</v>
      </c>
      <c r="I228" s="126" t="s">
        <v>18579</v>
      </c>
    </row>
    <row r="229" spans="1:9" ht="28.5">
      <c r="A229" s="126" t="str">
        <f t="shared" si="4"/>
        <v>CheckerJ5</v>
      </c>
      <c r="B229" s="126" t="s">
        <v>1154</v>
      </c>
      <c r="C229" s="126" t="s">
        <v>1207</v>
      </c>
      <c r="D229" s="126" t="s">
        <v>1208</v>
      </c>
      <c r="E229" s="240" t="s">
        <v>1209</v>
      </c>
      <c r="F229" s="241" t="s">
        <v>1210</v>
      </c>
      <c r="G229" s="126" t="s">
        <v>1211</v>
      </c>
      <c r="H229" s="276" t="s">
        <v>1212</v>
      </c>
      <c r="I229" s="126" t="s">
        <v>18580</v>
      </c>
    </row>
    <row r="230" spans="1:9" ht="28.5">
      <c r="A230" s="126" t="str">
        <f t="shared" si="4"/>
        <v>CheckerJ6</v>
      </c>
      <c r="B230" s="126" t="s">
        <v>1154</v>
      </c>
      <c r="C230" s="126" t="s">
        <v>1213</v>
      </c>
      <c r="D230" s="126" t="s">
        <v>1214</v>
      </c>
      <c r="E230" s="240" t="s">
        <v>1215</v>
      </c>
      <c r="F230" s="241" t="s">
        <v>1216</v>
      </c>
      <c r="G230" s="126" t="s">
        <v>1217</v>
      </c>
      <c r="H230" s="276" t="s">
        <v>1218</v>
      </c>
      <c r="I230" s="126" t="s">
        <v>18581</v>
      </c>
    </row>
    <row r="231" spans="1:9" ht="28.5">
      <c r="A231" s="126" t="str">
        <f t="shared" si="4"/>
        <v>CheckerJ7</v>
      </c>
      <c r="B231" s="126" t="s">
        <v>1154</v>
      </c>
      <c r="C231" s="126" t="s">
        <v>1219</v>
      </c>
      <c r="D231" s="126" t="s">
        <v>18948</v>
      </c>
      <c r="H231" s="276"/>
      <c r="I231" s="126"/>
    </row>
    <row r="232" spans="1:9">
      <c r="A232" s="126" t="str">
        <f t="shared" si="4"/>
        <v>CheckerJ8</v>
      </c>
      <c r="B232" s="126" t="s">
        <v>1154</v>
      </c>
      <c r="C232" s="126" t="s">
        <v>1222</v>
      </c>
      <c r="H232" s="276"/>
      <c r="I232" s="126"/>
    </row>
    <row r="233" spans="1:9" ht="28.5">
      <c r="A233" s="126" t="str">
        <f t="shared" si="4"/>
        <v>CheckerJ9</v>
      </c>
      <c r="B233" s="126" t="s">
        <v>1154</v>
      </c>
      <c r="C233" s="126" t="s">
        <v>1225</v>
      </c>
      <c r="D233" s="126" t="s">
        <v>18918</v>
      </c>
      <c r="E233" s="240" t="s">
        <v>19594</v>
      </c>
      <c r="F233" s="241" t="s">
        <v>19660</v>
      </c>
      <c r="G233" s="126" t="s">
        <v>1220</v>
      </c>
      <c r="H233" s="276" t="s">
        <v>1221</v>
      </c>
      <c r="I233" s="126" t="s">
        <v>18582</v>
      </c>
    </row>
    <row r="234" spans="1:9" ht="28.5">
      <c r="A234" s="126" t="str">
        <f t="shared" si="4"/>
        <v>CheckerJ10</v>
      </c>
      <c r="B234" s="126" t="s">
        <v>1154</v>
      </c>
      <c r="C234" s="126" t="s">
        <v>1228</v>
      </c>
      <c r="D234" s="126" t="s">
        <v>19034</v>
      </c>
      <c r="E234" s="240" t="s">
        <v>19595</v>
      </c>
      <c r="F234" s="241" t="s">
        <v>19661</v>
      </c>
      <c r="G234" s="126" t="s">
        <v>1223</v>
      </c>
      <c r="H234" s="276" t="s">
        <v>1224</v>
      </c>
      <c r="I234" s="126" t="s">
        <v>18583</v>
      </c>
    </row>
    <row r="235" spans="1:9" ht="28.5">
      <c r="A235" s="126" t="str">
        <f t="shared" si="4"/>
        <v>CheckerJ11</v>
      </c>
      <c r="B235" s="126" t="s">
        <v>1154</v>
      </c>
      <c r="C235" s="126" t="s">
        <v>1231</v>
      </c>
      <c r="D235" s="126" t="s">
        <v>18919</v>
      </c>
      <c r="E235" s="240" t="s">
        <v>19596</v>
      </c>
      <c r="F235" s="241" t="s">
        <v>19662</v>
      </c>
      <c r="G235" s="126" t="s">
        <v>1226</v>
      </c>
      <c r="H235" s="276" t="s">
        <v>1227</v>
      </c>
      <c r="I235" s="126" t="s">
        <v>18584</v>
      </c>
    </row>
    <row r="236" spans="1:9" ht="42.75">
      <c r="A236" s="126" t="str">
        <f t="shared" si="4"/>
        <v>CheckerJ12</v>
      </c>
      <c r="B236" s="126" t="s">
        <v>1154</v>
      </c>
      <c r="C236" s="126" t="s">
        <v>1234</v>
      </c>
      <c r="D236" s="126" t="s">
        <v>18920</v>
      </c>
      <c r="E236" s="240" t="s">
        <v>19597</v>
      </c>
      <c r="F236" s="241" t="s">
        <v>19663</v>
      </c>
      <c r="G236" s="251" t="s">
        <v>1229</v>
      </c>
      <c r="H236" s="276" t="s">
        <v>1230</v>
      </c>
      <c r="I236" s="126" t="s">
        <v>18585</v>
      </c>
    </row>
    <row r="237" spans="1:9" ht="42.75">
      <c r="A237" s="126" t="str">
        <f t="shared" si="4"/>
        <v>CheckerJ13</v>
      </c>
      <c r="B237" s="126" t="s">
        <v>1154</v>
      </c>
      <c r="C237" s="126" t="s">
        <v>1235</v>
      </c>
      <c r="D237" s="126" t="s">
        <v>18921</v>
      </c>
      <c r="E237" s="240" t="s">
        <v>19599</v>
      </c>
      <c r="F237" s="241" t="s">
        <v>19664</v>
      </c>
      <c r="G237" s="251" t="s">
        <v>1232</v>
      </c>
      <c r="H237" s="276" t="s">
        <v>1233</v>
      </c>
      <c r="I237" s="126" t="s">
        <v>18586</v>
      </c>
    </row>
    <row r="238" spans="1:9" ht="28.5">
      <c r="A238" s="126" t="str">
        <f t="shared" si="4"/>
        <v>CheckerJ15</v>
      </c>
      <c r="B238" s="126" t="s">
        <v>1154</v>
      </c>
      <c r="C238" s="126" t="s">
        <v>1238</v>
      </c>
      <c r="D238" s="126" t="s">
        <v>18922</v>
      </c>
      <c r="E238" s="240" t="s">
        <v>19598</v>
      </c>
      <c r="F238" s="241" t="s">
        <v>19665</v>
      </c>
      <c r="G238" s="126" t="s">
        <v>1236</v>
      </c>
      <c r="H238" s="276" t="s">
        <v>1237</v>
      </c>
      <c r="I238" s="126" t="s">
        <v>18587</v>
      </c>
    </row>
    <row r="239" spans="1:9" ht="42.75">
      <c r="A239" s="126" t="str">
        <f t="shared" si="4"/>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4"/>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4"/>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4"/>
        <v>CheckerJ20</v>
      </c>
      <c r="B242" s="126" t="s">
        <v>1154</v>
      </c>
      <c r="C242" s="126" t="s">
        <v>1241</v>
      </c>
      <c r="D242" s="246" t="s">
        <v>18929</v>
      </c>
      <c r="E242" s="247" t="s">
        <v>19603</v>
      </c>
      <c r="F242" s="253" t="s">
        <v>19919</v>
      </c>
      <c r="G242" s="96" t="s">
        <v>19686</v>
      </c>
      <c r="H242" s="276" t="s">
        <v>19740</v>
      </c>
      <c r="I242" s="126" t="s">
        <v>19794</v>
      </c>
    </row>
    <row r="243" spans="1:9" ht="42.75">
      <c r="A243" s="126" t="str">
        <f t="shared" si="4"/>
        <v>CheckerJ21</v>
      </c>
      <c r="B243" s="126" t="s">
        <v>1154</v>
      </c>
      <c r="C243" s="126" t="s">
        <v>1242</v>
      </c>
      <c r="D243" s="246" t="s">
        <v>18930</v>
      </c>
      <c r="E243" s="247" t="s">
        <v>19604</v>
      </c>
      <c r="F243" s="253" t="s">
        <v>19920</v>
      </c>
      <c r="G243" s="96" t="s">
        <v>19687</v>
      </c>
      <c r="H243" s="276" t="s">
        <v>19741</v>
      </c>
      <c r="I243" s="126" t="s">
        <v>19795</v>
      </c>
    </row>
    <row r="244" spans="1:9" ht="42.75">
      <c r="A244" s="126" t="str">
        <f t="shared" si="4"/>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4"/>
        <v>CheckerJ23</v>
      </c>
      <c r="B245" s="126" t="s">
        <v>1154</v>
      </c>
      <c r="C245" s="126" t="s">
        <v>1244</v>
      </c>
      <c r="E245" s="244"/>
      <c r="G245"/>
      <c r="H245" s="276"/>
      <c r="I245" s="126"/>
    </row>
    <row r="246" spans="1:9" ht="13.5" customHeight="1">
      <c r="A246" s="126" t="str">
        <f t="shared" si="4"/>
        <v>CheckerJ24</v>
      </c>
      <c r="B246" s="126" t="s">
        <v>1154</v>
      </c>
      <c r="C246" s="126" t="s">
        <v>1245</v>
      </c>
      <c r="E246" s="244"/>
      <c r="G246"/>
      <c r="H246" s="276"/>
      <c r="I246" s="126"/>
    </row>
    <row r="247" spans="1:9" ht="13.5" customHeight="1">
      <c r="A247" s="126" t="str">
        <f t="shared" si="4"/>
        <v>CheckerJ25</v>
      </c>
      <c r="B247" s="126" t="s">
        <v>1154</v>
      </c>
      <c r="C247" s="126" t="s">
        <v>18924</v>
      </c>
      <c r="E247" s="244"/>
      <c r="G247"/>
      <c r="H247" s="276"/>
      <c r="I247" s="126"/>
    </row>
    <row r="248" spans="1:9" ht="13.5" customHeight="1">
      <c r="A248" s="126" t="str">
        <f t="shared" si="4"/>
        <v>CheckerJ26</v>
      </c>
      <c r="B248" s="126" t="s">
        <v>1154</v>
      </c>
      <c r="C248" s="126" t="s">
        <v>18925</v>
      </c>
      <c r="E248" s="244"/>
      <c r="G248"/>
      <c r="H248" s="276"/>
      <c r="I248" s="126"/>
    </row>
    <row r="249" spans="1:9" ht="57">
      <c r="A249" s="126" t="str">
        <f t="shared" si="4"/>
        <v>CheckerJ28</v>
      </c>
      <c r="B249" s="126" t="s">
        <v>1154</v>
      </c>
      <c r="C249" s="126" t="s">
        <v>1246</v>
      </c>
      <c r="D249" s="246" t="s">
        <v>18932</v>
      </c>
      <c r="E249" s="247" t="s">
        <v>19606</v>
      </c>
      <c r="F249" s="253" t="s">
        <v>19922</v>
      </c>
      <c r="G249" s="258" t="s">
        <v>19689</v>
      </c>
      <c r="H249" s="276" t="s">
        <v>19743</v>
      </c>
      <c r="I249" s="126" t="s">
        <v>19797</v>
      </c>
    </row>
    <row r="250" spans="1:9" ht="57">
      <c r="A250" s="126" t="str">
        <f t="shared" si="4"/>
        <v>CheckerJ29</v>
      </c>
      <c r="B250" s="126" t="s">
        <v>1154</v>
      </c>
      <c r="C250" s="126" t="s">
        <v>1247</v>
      </c>
      <c r="D250" s="246" t="s">
        <v>18933</v>
      </c>
      <c r="E250" s="247" t="s">
        <v>19607</v>
      </c>
      <c r="F250" s="253" t="s">
        <v>19923</v>
      </c>
      <c r="G250" s="258" t="s">
        <v>19690</v>
      </c>
      <c r="H250" s="276" t="s">
        <v>19744</v>
      </c>
      <c r="I250" s="126" t="s">
        <v>19798</v>
      </c>
    </row>
    <row r="251" spans="1:9" ht="57">
      <c r="A251" s="126" t="str">
        <f t="shared" si="4"/>
        <v>CheckerJ30</v>
      </c>
      <c r="B251" s="126" t="s">
        <v>1154</v>
      </c>
      <c r="C251" s="126" t="s">
        <v>18934</v>
      </c>
      <c r="D251" s="246" t="s">
        <v>18942</v>
      </c>
      <c r="E251" s="247" t="s">
        <v>19608</v>
      </c>
      <c r="F251" s="253" t="s">
        <v>19924</v>
      </c>
      <c r="G251" s="258" t="s">
        <v>19691</v>
      </c>
      <c r="H251" s="276" t="s">
        <v>19745</v>
      </c>
      <c r="I251" s="126" t="s">
        <v>19799</v>
      </c>
    </row>
    <row r="252" spans="1:9" ht="57">
      <c r="A252" s="126" t="str">
        <f t="shared" si="4"/>
        <v>CheckerJ31</v>
      </c>
      <c r="B252" s="126" t="s">
        <v>1154</v>
      </c>
      <c r="C252" s="126" t="s">
        <v>18935</v>
      </c>
      <c r="D252" s="246" t="s">
        <v>18943</v>
      </c>
      <c r="E252" s="247" t="s">
        <v>19609</v>
      </c>
      <c r="F252" s="253" t="s">
        <v>19925</v>
      </c>
      <c r="G252" s="258" t="s">
        <v>19692</v>
      </c>
      <c r="H252" s="276" t="s">
        <v>19746</v>
      </c>
      <c r="I252" s="126" t="s">
        <v>19800</v>
      </c>
    </row>
    <row r="253" spans="1:9" ht="57">
      <c r="A253" s="126" t="str">
        <f t="shared" si="4"/>
        <v>CheckerJ32</v>
      </c>
      <c r="B253" s="126" t="s">
        <v>1154</v>
      </c>
      <c r="C253" s="126" t="s">
        <v>18936</v>
      </c>
      <c r="D253" s="246" t="s">
        <v>18944</v>
      </c>
      <c r="E253" s="247" t="s">
        <v>19610</v>
      </c>
      <c r="F253" s="253" t="s">
        <v>19926</v>
      </c>
      <c r="G253" s="258" t="s">
        <v>19693</v>
      </c>
      <c r="H253" s="276" t="s">
        <v>19747</v>
      </c>
      <c r="I253" s="126" t="s">
        <v>19801</v>
      </c>
    </row>
    <row r="254" spans="1:9" ht="57">
      <c r="A254" s="126" t="str">
        <f t="shared" si="4"/>
        <v>CheckerJ33</v>
      </c>
      <c r="B254" s="126" t="s">
        <v>1154</v>
      </c>
      <c r="C254" s="126" t="s">
        <v>18937</v>
      </c>
      <c r="D254" s="246" t="s">
        <v>18945</v>
      </c>
      <c r="E254" s="247" t="s">
        <v>19611</v>
      </c>
      <c r="F254" s="253" t="s">
        <v>19927</v>
      </c>
      <c r="G254" s="258" t="s">
        <v>19694</v>
      </c>
      <c r="H254" s="276" t="s">
        <v>19748</v>
      </c>
      <c r="I254" s="126" t="s">
        <v>19802</v>
      </c>
    </row>
    <row r="255" spans="1:9">
      <c r="A255" s="126" t="str">
        <f t="shared" si="4"/>
        <v>CheckerJ34</v>
      </c>
      <c r="B255" s="126" t="s">
        <v>1154</v>
      </c>
      <c r="C255" s="126" t="s">
        <v>18938</v>
      </c>
      <c r="D255" s="246"/>
      <c r="E255" s="247"/>
      <c r="F255" s="254"/>
      <c r="G255" s="258"/>
      <c r="H255" s="276"/>
      <c r="I255" s="126"/>
    </row>
    <row r="256" spans="1:9">
      <c r="A256" s="126" t="str">
        <f t="shared" si="4"/>
        <v>CheckerJ35</v>
      </c>
      <c r="B256" s="126" t="s">
        <v>1154</v>
      </c>
      <c r="C256" s="126" t="s">
        <v>18939</v>
      </c>
      <c r="D256" s="246"/>
      <c r="E256" s="247"/>
      <c r="F256" s="254"/>
      <c r="G256" s="258"/>
      <c r="H256" s="276"/>
      <c r="I256" s="126"/>
    </row>
    <row r="257" spans="1:9">
      <c r="A257" s="126" t="str">
        <f t="shared" si="4"/>
        <v>CheckerJ36</v>
      </c>
      <c r="B257" s="126" t="s">
        <v>1154</v>
      </c>
      <c r="C257" s="126" t="s">
        <v>18940</v>
      </c>
      <c r="D257" s="246"/>
      <c r="E257" s="247"/>
      <c r="F257" s="254"/>
      <c r="G257" s="258"/>
      <c r="H257" s="276"/>
      <c r="I257" s="126"/>
    </row>
    <row r="258" spans="1:9">
      <c r="A258" s="126" t="str">
        <f t="shared" si="4"/>
        <v>CheckerJ37</v>
      </c>
      <c r="B258" s="126" t="s">
        <v>1154</v>
      </c>
      <c r="C258" s="126" t="s">
        <v>18941</v>
      </c>
      <c r="D258" s="246"/>
      <c r="E258" s="247"/>
      <c r="F258" s="254"/>
      <c r="G258" s="258"/>
      <c r="H258" s="276"/>
      <c r="I258" s="126"/>
    </row>
    <row r="259" spans="1:9" ht="71.25">
      <c r="A259" s="126" t="str">
        <f t="shared" si="4"/>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4"/>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4"/>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4"/>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4"/>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4"/>
        <v>CheckerJ44</v>
      </c>
      <c r="B264" s="126" t="s">
        <v>1154</v>
      </c>
      <c r="C264" s="126" t="s">
        <v>18952</v>
      </c>
      <c r="D264" s="246" t="s">
        <v>19040</v>
      </c>
      <c r="E264" s="247" t="s">
        <v>19617</v>
      </c>
      <c r="F264" s="253" t="s">
        <v>19933</v>
      </c>
      <c r="G264" s="251" t="s">
        <v>19700</v>
      </c>
      <c r="H264" s="276" t="s">
        <v>19754</v>
      </c>
      <c r="I264" s="126" t="s">
        <v>19808</v>
      </c>
    </row>
    <row r="265" spans="1:9" ht="15">
      <c r="A265" s="126" t="str">
        <f t="shared" si="4"/>
        <v>CheckerJ45</v>
      </c>
      <c r="B265" s="126" t="s">
        <v>1154</v>
      </c>
      <c r="C265" s="126" t="s">
        <v>18953</v>
      </c>
      <c r="D265" s="246"/>
      <c r="E265" s="247"/>
      <c r="F265" s="253"/>
      <c r="G265" s="251"/>
      <c r="H265" s="276"/>
      <c r="I265" s="126"/>
    </row>
    <row r="266" spans="1:9" ht="15">
      <c r="A266" s="126" t="str">
        <f t="shared" si="4"/>
        <v>CheckerJ46</v>
      </c>
      <c r="B266" s="126" t="s">
        <v>1154</v>
      </c>
      <c r="C266" s="126" t="s">
        <v>18954</v>
      </c>
      <c r="D266" s="246"/>
      <c r="E266" s="247"/>
      <c r="F266" s="253"/>
      <c r="G266" s="251"/>
      <c r="H266" s="276"/>
      <c r="I266" s="126"/>
    </row>
    <row r="267" spans="1:9" ht="15">
      <c r="A267" s="126" t="str">
        <f t="shared" si="4"/>
        <v>CheckerJ47</v>
      </c>
      <c r="B267" s="126" t="s">
        <v>1154</v>
      </c>
      <c r="C267" s="126" t="s">
        <v>18955</v>
      </c>
      <c r="D267" s="246"/>
      <c r="E267" s="247"/>
      <c r="F267" s="253"/>
      <c r="G267" s="251"/>
      <c r="H267" s="276"/>
      <c r="I267" s="126"/>
    </row>
    <row r="268" spans="1:9" ht="15">
      <c r="A268" s="126" t="str">
        <f t="shared" si="4"/>
        <v>CheckerJ48</v>
      </c>
      <c r="B268" s="126" t="s">
        <v>1154</v>
      </c>
      <c r="C268" s="126" t="s">
        <v>18956</v>
      </c>
      <c r="D268" s="246"/>
      <c r="E268" s="247"/>
      <c r="F268" s="253"/>
      <c r="G268" s="251"/>
      <c r="H268" s="276"/>
      <c r="I268" s="126"/>
    </row>
    <row r="269" spans="1:9" ht="71.25">
      <c r="A269" s="126" t="str">
        <f t="shared" si="4"/>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4"/>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4"/>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4"/>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4"/>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4"/>
        <v>CheckerJ55</v>
      </c>
      <c r="B274" s="126" t="s">
        <v>1154</v>
      </c>
      <c r="C274" s="126" t="s">
        <v>18962</v>
      </c>
      <c r="D274" s="246" t="s">
        <v>19046</v>
      </c>
      <c r="E274" s="247" t="s">
        <v>19623</v>
      </c>
      <c r="F274" s="253" t="s">
        <v>19939</v>
      </c>
      <c r="G274" s="251" t="s">
        <v>19706</v>
      </c>
      <c r="H274" s="276" t="s">
        <v>19760</v>
      </c>
      <c r="I274" s="126" t="s">
        <v>19814</v>
      </c>
    </row>
    <row r="275" spans="1:9" ht="15">
      <c r="A275" s="126" t="str">
        <f t="shared" si="4"/>
        <v>CheckerJ56</v>
      </c>
      <c r="B275" s="126" t="s">
        <v>1154</v>
      </c>
      <c r="C275" s="126" t="s">
        <v>18963</v>
      </c>
      <c r="D275" s="246"/>
      <c r="E275" s="247"/>
      <c r="F275" s="253"/>
      <c r="G275" s="251"/>
      <c r="H275" s="276"/>
      <c r="I275" s="126"/>
    </row>
    <row r="276" spans="1:9" ht="15">
      <c r="A276" s="126" t="str">
        <f t="shared" si="4"/>
        <v>CheckerJ57</v>
      </c>
      <c r="B276" s="126" t="s">
        <v>1154</v>
      </c>
      <c r="C276" s="126" t="s">
        <v>18964</v>
      </c>
      <c r="D276" s="246"/>
      <c r="E276" s="247"/>
      <c r="F276" s="253"/>
      <c r="G276" s="251"/>
      <c r="H276" s="276"/>
      <c r="I276" s="126"/>
    </row>
    <row r="277" spans="1:9" ht="15">
      <c r="A277" s="126" t="str">
        <f t="shared" si="4"/>
        <v>CheckerJ58</v>
      </c>
      <c r="B277" s="126" t="s">
        <v>1154</v>
      </c>
      <c r="C277" s="126" t="s">
        <v>18965</v>
      </c>
      <c r="D277" s="246"/>
      <c r="E277" s="247"/>
      <c r="F277" s="253"/>
      <c r="G277" s="251"/>
      <c r="H277" s="276"/>
      <c r="I277" s="126"/>
    </row>
    <row r="278" spans="1:9" ht="15">
      <c r="A278" s="126" t="str">
        <f t="shared" si="4"/>
        <v>CheckerJ59</v>
      </c>
      <c r="B278" s="126" t="s">
        <v>1154</v>
      </c>
      <c r="C278" s="126" t="s">
        <v>18966</v>
      </c>
      <c r="D278" s="246"/>
      <c r="E278" s="247"/>
      <c r="F278" s="253"/>
      <c r="G278" s="251"/>
      <c r="H278" s="276"/>
      <c r="I278" s="126"/>
    </row>
    <row r="279" spans="1:9" ht="42.75">
      <c r="A279" s="126" t="str">
        <f t="shared" ref="A279:A342" si="5">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5"/>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5"/>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5"/>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5"/>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5"/>
        <v>CheckerJ66</v>
      </c>
      <c r="B284" s="126" t="s">
        <v>1154</v>
      </c>
      <c r="C284" s="126" t="s">
        <v>18972</v>
      </c>
      <c r="D284" s="126" t="s">
        <v>19052</v>
      </c>
      <c r="E284" s="240" t="s">
        <v>19629</v>
      </c>
      <c r="F284" s="241" t="s">
        <v>19671</v>
      </c>
      <c r="G284" s="251" t="s">
        <v>19712</v>
      </c>
      <c r="H284" s="276" t="s">
        <v>19766</v>
      </c>
      <c r="I284" s="126" t="s">
        <v>19820</v>
      </c>
    </row>
    <row r="285" spans="1:9" ht="15">
      <c r="A285" s="126" t="str">
        <f t="shared" si="5"/>
        <v>CheckerJ67</v>
      </c>
      <c r="B285" s="126" t="s">
        <v>1154</v>
      </c>
      <c r="C285" s="126" t="s">
        <v>18973</v>
      </c>
      <c r="G285" s="311"/>
      <c r="H285" s="276"/>
      <c r="I285" s="126"/>
    </row>
    <row r="286" spans="1:9" ht="15">
      <c r="A286" s="126" t="str">
        <f t="shared" si="5"/>
        <v>CheckerJ68</v>
      </c>
      <c r="B286" s="126" t="s">
        <v>1154</v>
      </c>
      <c r="C286" s="126" t="s">
        <v>18974</v>
      </c>
      <c r="G286" s="311"/>
      <c r="H286" s="276"/>
      <c r="I286" s="126"/>
    </row>
    <row r="287" spans="1:9">
      <c r="A287" s="126" t="str">
        <f t="shared" si="5"/>
        <v>CheckerJ69</v>
      </c>
      <c r="B287" s="126" t="s">
        <v>1154</v>
      </c>
      <c r="C287" s="126" t="s">
        <v>18975</v>
      </c>
      <c r="G287"/>
      <c r="H287" s="276"/>
      <c r="I287" s="126"/>
    </row>
    <row r="288" spans="1:9">
      <c r="A288" s="126" t="str">
        <f t="shared" si="5"/>
        <v>CheckerJ70</v>
      </c>
      <c r="B288" s="126" t="s">
        <v>1154</v>
      </c>
      <c r="C288" s="126" t="s">
        <v>18976</v>
      </c>
      <c r="G288"/>
      <c r="H288" s="276"/>
      <c r="I288" s="126"/>
    </row>
    <row r="289" spans="1:9" ht="57">
      <c r="A289" s="126" t="str">
        <f t="shared" si="5"/>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5"/>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5"/>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5"/>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5"/>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5"/>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5"/>
        <v>CheckerJ78</v>
      </c>
      <c r="B295" s="126" t="s">
        <v>1154</v>
      </c>
      <c r="C295" s="126" t="s">
        <v>18981</v>
      </c>
      <c r="G295"/>
      <c r="H295" s="276"/>
    </row>
    <row r="296" spans="1:9" ht="51.95" customHeight="1">
      <c r="A296" s="126" t="str">
        <f t="shared" si="5"/>
        <v>CheckerJ79</v>
      </c>
      <c r="B296" s="126" t="s">
        <v>1154</v>
      </c>
      <c r="C296" s="126" t="s">
        <v>18982</v>
      </c>
      <c r="G296"/>
      <c r="H296" s="276"/>
    </row>
    <row r="297" spans="1:9" ht="51.95" customHeight="1">
      <c r="A297" s="126" t="str">
        <f t="shared" si="5"/>
        <v>CheckerJ80</v>
      </c>
      <c r="B297" s="126" t="s">
        <v>1154</v>
      </c>
      <c r="C297" s="126" t="s">
        <v>18983</v>
      </c>
      <c r="G297"/>
      <c r="H297" s="276"/>
    </row>
    <row r="298" spans="1:9">
      <c r="A298" s="126" t="str">
        <f t="shared" si="5"/>
        <v>CheckerJ81</v>
      </c>
      <c r="B298" s="126" t="s">
        <v>1154</v>
      </c>
      <c r="C298" s="126" t="s">
        <v>18984</v>
      </c>
      <c r="G298"/>
      <c r="H298" s="276"/>
    </row>
    <row r="299" spans="1:9" ht="57">
      <c r="A299" s="126" t="str">
        <f t="shared" si="5"/>
        <v>CheckerJ83</v>
      </c>
      <c r="B299" s="126" t="s">
        <v>1154</v>
      </c>
      <c r="C299" s="126" t="s">
        <v>18985</v>
      </c>
      <c r="D299" s="246" t="s">
        <v>19059</v>
      </c>
      <c r="E299" s="247" t="s">
        <v>19636</v>
      </c>
      <c r="F299" s="253" t="s">
        <v>19940</v>
      </c>
      <c r="G299" s="258" t="s">
        <v>19719</v>
      </c>
      <c r="H299" s="276" t="s">
        <v>19773</v>
      </c>
      <c r="I299" s="126" t="s">
        <v>19827</v>
      </c>
    </row>
    <row r="300" spans="1:9" ht="57">
      <c r="A300" s="126" t="str">
        <f t="shared" si="5"/>
        <v>CheckerJ84</v>
      </c>
      <c r="B300" s="126" t="s">
        <v>1154</v>
      </c>
      <c r="C300" s="126" t="s">
        <v>18986</v>
      </c>
      <c r="D300" s="246" t="s">
        <v>19060</v>
      </c>
      <c r="E300" s="247" t="s">
        <v>19637</v>
      </c>
      <c r="F300" s="253" t="s">
        <v>19941</v>
      </c>
      <c r="G300" s="258" t="s">
        <v>19720</v>
      </c>
      <c r="H300" s="276" t="s">
        <v>19774</v>
      </c>
      <c r="I300" s="126" t="s">
        <v>19828</v>
      </c>
    </row>
    <row r="301" spans="1:9" ht="57">
      <c r="A301" s="126" t="str">
        <f t="shared" si="5"/>
        <v>CheckerJ85</v>
      </c>
      <c r="B301" s="126" t="s">
        <v>1154</v>
      </c>
      <c r="C301" s="126" t="s">
        <v>18987</v>
      </c>
      <c r="D301" s="246" t="s">
        <v>19061</v>
      </c>
      <c r="E301" s="247" t="s">
        <v>19638</v>
      </c>
      <c r="F301" s="253" t="s">
        <v>19942</v>
      </c>
      <c r="G301" s="258" t="s">
        <v>19721</v>
      </c>
      <c r="H301" s="276" t="s">
        <v>19775</v>
      </c>
      <c r="I301" s="126" t="s">
        <v>19829</v>
      </c>
    </row>
    <row r="302" spans="1:9" ht="57">
      <c r="A302" s="126" t="str">
        <f t="shared" si="5"/>
        <v>CheckerJ86</v>
      </c>
      <c r="B302" s="126" t="s">
        <v>1154</v>
      </c>
      <c r="C302" s="126" t="s">
        <v>18988</v>
      </c>
      <c r="D302" s="246" t="s">
        <v>19062</v>
      </c>
      <c r="E302" s="247" t="s">
        <v>19639</v>
      </c>
      <c r="F302" s="253" t="s">
        <v>19943</v>
      </c>
      <c r="G302" s="258" t="s">
        <v>19722</v>
      </c>
      <c r="H302" s="276" t="s">
        <v>19776</v>
      </c>
      <c r="I302" s="126" t="s">
        <v>19830</v>
      </c>
    </row>
    <row r="303" spans="1:9" ht="57">
      <c r="A303" s="126" t="str">
        <f t="shared" si="5"/>
        <v>CheckerJ87</v>
      </c>
      <c r="B303" s="126" t="s">
        <v>1154</v>
      </c>
      <c r="C303" s="126" t="s">
        <v>18989</v>
      </c>
      <c r="D303" s="246" t="s">
        <v>19063</v>
      </c>
      <c r="E303" s="247" t="s">
        <v>19640</v>
      </c>
      <c r="F303" s="253" t="s">
        <v>19944</v>
      </c>
      <c r="G303" s="258" t="s">
        <v>19723</v>
      </c>
      <c r="H303" s="276" t="s">
        <v>19777</v>
      </c>
      <c r="I303" s="126" t="s">
        <v>19831</v>
      </c>
    </row>
    <row r="304" spans="1:9" ht="57">
      <c r="A304" s="126" t="str">
        <f t="shared" si="5"/>
        <v>CheckerJ88</v>
      </c>
      <c r="B304" s="126" t="s">
        <v>1154</v>
      </c>
      <c r="C304" s="126" t="s">
        <v>18990</v>
      </c>
      <c r="D304" s="246" t="s">
        <v>19064</v>
      </c>
      <c r="E304" s="247" t="s">
        <v>19641</v>
      </c>
      <c r="F304" s="253" t="s">
        <v>19945</v>
      </c>
      <c r="G304" s="258" t="s">
        <v>19724</v>
      </c>
      <c r="H304" s="276" t="s">
        <v>19778</v>
      </c>
      <c r="I304" s="126" t="s">
        <v>19832</v>
      </c>
    </row>
    <row r="305" spans="1:9">
      <c r="A305" s="126" t="str">
        <f t="shared" si="5"/>
        <v>CheckerJ89</v>
      </c>
      <c r="B305" s="126" t="s">
        <v>1154</v>
      </c>
      <c r="C305" s="126" t="s">
        <v>18991</v>
      </c>
      <c r="D305" s="246"/>
      <c r="E305" s="247"/>
      <c r="F305" s="253"/>
      <c r="G305" s="258"/>
      <c r="H305" s="276"/>
      <c r="I305" s="126"/>
    </row>
    <row r="306" spans="1:9">
      <c r="A306" s="126" t="str">
        <f t="shared" si="5"/>
        <v>CheckerJ90</v>
      </c>
      <c r="B306" s="126" t="s">
        <v>1154</v>
      </c>
      <c r="C306" s="126" t="s">
        <v>18992</v>
      </c>
      <c r="D306" s="246"/>
      <c r="E306" s="247"/>
      <c r="F306" s="253"/>
      <c r="G306" s="258"/>
      <c r="H306" s="276"/>
      <c r="I306" s="126"/>
    </row>
    <row r="307" spans="1:9">
      <c r="A307" s="126" t="str">
        <f t="shared" si="5"/>
        <v>CheckerJ91</v>
      </c>
      <c r="B307" s="126" t="s">
        <v>1154</v>
      </c>
      <c r="C307" s="126" t="s">
        <v>18993</v>
      </c>
      <c r="D307" s="246"/>
      <c r="E307" s="247"/>
      <c r="F307" s="253"/>
      <c r="G307" s="258"/>
      <c r="H307" s="276"/>
      <c r="I307" s="126"/>
    </row>
    <row r="308" spans="1:9">
      <c r="A308" s="126" t="str">
        <f t="shared" si="5"/>
        <v>CheckerJ92</v>
      </c>
      <c r="B308" s="126" t="s">
        <v>1154</v>
      </c>
      <c r="C308" s="126" t="s">
        <v>18994</v>
      </c>
      <c r="D308" s="246"/>
      <c r="E308" s="247"/>
      <c r="F308" s="253"/>
      <c r="G308" s="258"/>
      <c r="H308" s="276"/>
      <c r="I308" s="126"/>
    </row>
    <row r="309" spans="1:9" ht="51.6" customHeight="1">
      <c r="A309" s="126" t="str">
        <f t="shared" si="5"/>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5"/>
        <v>CheckerJ95</v>
      </c>
      <c r="B310" s="126" t="s">
        <v>1154</v>
      </c>
      <c r="C310" s="126" t="s">
        <v>18998</v>
      </c>
      <c r="D310" s="246" t="s">
        <v>18997</v>
      </c>
      <c r="E310" s="247" t="s">
        <v>19643</v>
      </c>
      <c r="F310" s="253" t="s">
        <v>19679</v>
      </c>
      <c r="G310" s="265" t="s">
        <v>19726</v>
      </c>
      <c r="H310" s="276" t="s">
        <v>19780</v>
      </c>
      <c r="I310" s="126" t="s">
        <v>19834</v>
      </c>
    </row>
    <row r="311" spans="1:9" ht="57">
      <c r="A311" s="126" t="str">
        <f t="shared" si="5"/>
        <v>CheckerJ96</v>
      </c>
      <c r="B311" s="126" t="s">
        <v>1154</v>
      </c>
      <c r="C311" s="126" t="s">
        <v>18999</v>
      </c>
      <c r="D311" s="126" t="s">
        <v>19001</v>
      </c>
      <c r="E311" s="244" t="s">
        <v>19644</v>
      </c>
      <c r="F311" s="266" t="s">
        <v>1248</v>
      </c>
      <c r="G311" s="248" t="s">
        <v>1249</v>
      </c>
      <c r="H311" s="276" t="s">
        <v>1250</v>
      </c>
      <c r="I311" s="126" t="s">
        <v>18588</v>
      </c>
    </row>
    <row r="312" spans="1:9" ht="85.5">
      <c r="A312" s="126" t="str">
        <f t="shared" si="5"/>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5"/>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5"/>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5"/>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5"/>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5"/>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5"/>
        <v>CheckerJ104</v>
      </c>
      <c r="B318" s="126" t="s">
        <v>1154</v>
      </c>
      <c r="C318" s="126" t="s">
        <v>19014</v>
      </c>
      <c r="D318" s="246"/>
      <c r="E318" s="247"/>
      <c r="F318" s="253"/>
      <c r="G318" s="310"/>
      <c r="H318" s="276"/>
      <c r="I318" s="126"/>
    </row>
    <row r="319" spans="1:9" ht="15">
      <c r="A319" s="126" t="str">
        <f t="shared" si="5"/>
        <v>CheckerJ105</v>
      </c>
      <c r="B319" s="126" t="s">
        <v>1154</v>
      </c>
      <c r="C319" s="126" t="s">
        <v>19015</v>
      </c>
      <c r="D319" s="246"/>
      <c r="E319" s="247"/>
      <c r="F319" s="253"/>
      <c r="G319" s="310"/>
      <c r="H319" s="276"/>
      <c r="I319" s="126"/>
    </row>
    <row r="320" spans="1:9" ht="15">
      <c r="A320" s="126" t="str">
        <f t="shared" si="5"/>
        <v>CheckerJ106</v>
      </c>
      <c r="B320" s="126" t="s">
        <v>1154</v>
      </c>
      <c r="C320" s="126" t="s">
        <v>19016</v>
      </c>
      <c r="D320" s="246"/>
      <c r="E320" s="247"/>
      <c r="F320" s="253"/>
      <c r="G320" s="310"/>
      <c r="H320" s="276"/>
      <c r="I320" s="126"/>
    </row>
    <row r="321" spans="1:9" ht="15">
      <c r="A321" s="126" t="str">
        <f t="shared" si="5"/>
        <v>CheckerJ107</v>
      </c>
      <c r="B321" s="126" t="s">
        <v>1154</v>
      </c>
      <c r="C321" s="126" t="s">
        <v>19017</v>
      </c>
      <c r="D321" s="246"/>
      <c r="E321" s="247"/>
      <c r="F321" s="253"/>
      <c r="G321" s="310"/>
      <c r="H321" s="276"/>
      <c r="I321" s="126"/>
    </row>
    <row r="322" spans="1:9" ht="42.75" customHeight="1">
      <c r="A322" s="126" t="str">
        <f t="shared" si="5"/>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5"/>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5"/>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5"/>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5"/>
        <v>CheckerJ112</v>
      </c>
      <c r="B326" s="126" t="s">
        <v>1154</v>
      </c>
      <c r="C326" s="126" t="s">
        <v>19024</v>
      </c>
      <c r="D326" s="126" t="s">
        <v>19025</v>
      </c>
      <c r="E326" s="267" t="s">
        <v>19655</v>
      </c>
      <c r="F326" s="241" t="s">
        <v>1251</v>
      </c>
      <c r="G326" s="126" t="s">
        <v>1252</v>
      </c>
      <c r="H326" s="276" t="s">
        <v>1253</v>
      </c>
      <c r="I326" s="126" t="s">
        <v>18589</v>
      </c>
    </row>
    <row r="327" spans="1:9" ht="42.75">
      <c r="A327" s="126" t="str">
        <f t="shared" si="5"/>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5"/>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5"/>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5"/>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5"/>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5"/>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5"/>
        <v>Checker</v>
      </c>
      <c r="B333" s="126" t="s">
        <v>1154</v>
      </c>
      <c r="D333" s="126" t="s">
        <v>1254</v>
      </c>
      <c r="E333" s="244" t="s">
        <v>1255</v>
      </c>
      <c r="F333" s="241" t="s">
        <v>1256</v>
      </c>
      <c r="G333" s="248" t="s">
        <v>1257</v>
      </c>
      <c r="H333" s="276" t="s">
        <v>1258</v>
      </c>
      <c r="I333" s="126" t="s">
        <v>18591</v>
      </c>
    </row>
    <row r="334" spans="1:9">
      <c r="A334" s="126" t="str">
        <f t="shared" si="5"/>
        <v>Checker</v>
      </c>
      <c r="B334" s="126" t="s">
        <v>1154</v>
      </c>
      <c r="G334"/>
      <c r="H334" s="276"/>
      <c r="I334" s="188" t="s">
        <v>18590</v>
      </c>
    </row>
    <row r="335" spans="1:9">
      <c r="A335" s="126" t="str">
        <f t="shared" si="5"/>
        <v>Checker</v>
      </c>
      <c r="B335" s="126" t="s">
        <v>1154</v>
      </c>
      <c r="G335"/>
      <c r="H335" s="276"/>
    </row>
    <row r="336" spans="1:9" ht="60.95" customHeight="1">
      <c r="A336" s="126" t="str">
        <f t="shared" si="5"/>
        <v>Checker</v>
      </c>
      <c r="B336" s="126" t="s">
        <v>1154</v>
      </c>
      <c r="D336" s="126" t="s">
        <v>1259</v>
      </c>
      <c r="E336" s="244" t="s">
        <v>1260</v>
      </c>
      <c r="F336" s="241" t="s">
        <v>1261</v>
      </c>
      <c r="G336" s="248" t="s">
        <v>1262</v>
      </c>
      <c r="H336" s="276" t="s">
        <v>1263</v>
      </c>
      <c r="I336" s="126" t="s">
        <v>18592</v>
      </c>
    </row>
    <row r="337" spans="1:9" ht="42.75">
      <c r="A337" s="126" t="str">
        <f t="shared" si="5"/>
        <v>Product ListA1</v>
      </c>
      <c r="B337" s="126" t="s">
        <v>54</v>
      </c>
      <c r="C337" s="126" t="s">
        <v>368</v>
      </c>
      <c r="D337" s="144" t="s">
        <v>1264</v>
      </c>
      <c r="E337" s="268" t="s">
        <v>1265</v>
      </c>
      <c r="F337" s="269" t="s">
        <v>1266</v>
      </c>
      <c r="G337" s="270" t="s">
        <v>1267</v>
      </c>
      <c r="H337" s="276" t="s">
        <v>1268</v>
      </c>
      <c r="I337" s="291" t="s">
        <v>18596</v>
      </c>
    </row>
    <row r="338" spans="1:9">
      <c r="A338" s="126" t="str">
        <f t="shared" si="5"/>
        <v>Product ListB5</v>
      </c>
      <c r="B338" s="126" t="s">
        <v>54</v>
      </c>
      <c r="C338" s="126" t="s">
        <v>625</v>
      </c>
      <c r="D338" s="144" t="s">
        <v>19152</v>
      </c>
      <c r="E338" s="268" t="s">
        <v>19854</v>
      </c>
      <c r="F338" s="241" t="s">
        <v>19849</v>
      </c>
      <c r="G338" s="144" t="s">
        <v>19973</v>
      </c>
      <c r="H338" s="276" t="s">
        <v>19850</v>
      </c>
      <c r="I338" s="292" t="s">
        <v>19852</v>
      </c>
    </row>
    <row r="339" spans="1:9">
      <c r="A339" s="126" t="str">
        <f t="shared" si="5"/>
        <v>Product ListC5</v>
      </c>
      <c r="B339" s="126" t="s">
        <v>54</v>
      </c>
      <c r="C339" s="126" t="s">
        <v>739</v>
      </c>
      <c r="D339" s="144" t="s">
        <v>19153</v>
      </c>
      <c r="E339" s="268" t="s">
        <v>19855</v>
      </c>
      <c r="F339" s="241" t="s">
        <v>19967</v>
      </c>
      <c r="G339" s="144" t="s">
        <v>19954</v>
      </c>
      <c r="H339" s="276" t="s">
        <v>19851</v>
      </c>
      <c r="I339" s="292" t="s">
        <v>19853</v>
      </c>
    </row>
    <row r="340" spans="1:9">
      <c r="A340" s="126" t="str">
        <f t="shared" si="5"/>
        <v>Product ListD5</v>
      </c>
      <c r="B340" s="126" t="s">
        <v>54</v>
      </c>
      <c r="C340" s="126" t="s">
        <v>1269</v>
      </c>
      <c r="D340" s="144" t="s">
        <v>1003</v>
      </c>
      <c r="E340" s="268" t="s">
        <v>1176</v>
      </c>
      <c r="F340" s="241" t="s">
        <v>1005</v>
      </c>
      <c r="G340" s="144" t="s">
        <v>1006</v>
      </c>
      <c r="H340" s="276" t="s">
        <v>1007</v>
      </c>
      <c r="I340" s="292" t="s">
        <v>18544</v>
      </c>
    </row>
    <row r="341" spans="1:9" ht="28.5">
      <c r="A341" s="126" t="str">
        <f t="shared" si="5"/>
        <v>GeneralCpy</v>
      </c>
      <c r="B341" s="126" t="s">
        <v>1270</v>
      </c>
      <c r="C341" s="126" t="s">
        <v>1271</v>
      </c>
      <c r="D341" s="126" t="s">
        <v>18638</v>
      </c>
      <c r="E341" s="240" t="s">
        <v>19845</v>
      </c>
      <c r="F341" s="241" t="s">
        <v>19846</v>
      </c>
      <c r="G341" s="126" t="s">
        <v>19847</v>
      </c>
      <c r="H341" s="276" t="s">
        <v>19848</v>
      </c>
      <c r="I341" s="126" t="s">
        <v>19142</v>
      </c>
    </row>
    <row r="342" spans="1:9">
      <c r="A342" s="126" t="str">
        <f t="shared" si="5"/>
        <v>General</v>
      </c>
      <c r="B342" s="126" t="s">
        <v>1270</v>
      </c>
      <c r="G342"/>
      <c r="H342" s="276"/>
    </row>
    <row r="343" spans="1:9">
      <c r="G343"/>
      <c r="H343" s="276"/>
    </row>
    <row r="344" spans="1:9" s="350" customFormat="1">
      <c r="A344" s="347" t="str">
        <f t="shared" ref="A344:A359" si="6">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6"/>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6"/>
        <v>Mine ListC4</v>
      </c>
      <c r="B346" s="347" t="s">
        <v>19069</v>
      </c>
      <c r="C346" s="347" t="s">
        <v>733</v>
      </c>
      <c r="D346" s="349" t="s">
        <v>19076</v>
      </c>
      <c r="E346" s="348" t="s">
        <v>19077</v>
      </c>
      <c r="F346" s="347" t="s">
        <v>19078</v>
      </c>
      <c r="G346" s="347" t="s">
        <v>19079</v>
      </c>
      <c r="H346" s="347" t="s">
        <v>19080</v>
      </c>
    </row>
    <row r="347" spans="1:9" s="350" customFormat="1">
      <c r="A347" s="347" t="str">
        <f t="shared" si="6"/>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6"/>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6"/>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6"/>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6"/>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6"/>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6"/>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6"/>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6"/>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6"/>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6"/>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6"/>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6"/>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668731E5-54C1-483D-8D42-1610797DBB10}"/>
    </customSheetView>
    <customSheetView guid="{C59130F4-2E03-5E48-94CE-6E4A0484DB9E}" showAutoFilter="1">
      <selection activeCell="E4" sqref="E4"/>
      <pageMargins left="0" right="0" top="0" bottom="0" header="0" footer="0"/>
      <pageSetup paperSize="9" orientation="portrait"/>
      <headerFooter alignWithMargins="0"/>
      <autoFilter ref="B1:N1" xr:uid="{C105B581-5C2F-4A29-8C33-72743323D823}"/>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4A842A65-A3D8-4F18-96D5-17ECAB6325DE}"/>
    </customSheetView>
    <customSheetView guid="{C59130F4-2E03-5E48-94CE-6E4A0484DB9E}" showAutoFilter="1">
      <selection activeCell="C1" sqref="C1:D65536"/>
      <pageMargins left="0" right="0" top="0" bottom="0" header="0" footer="0"/>
      <pageSetup orientation="portrait"/>
      <headerFooter alignWithMargins="0"/>
      <autoFilter ref="B1:C1" xr:uid="{C783ABB4-955B-466A-9C66-AECD3FDA0EB3}"/>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F20" sqref="F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7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90">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107" zoomScaleNormal="100" workbookViewId="0">
      <selection activeCell="AG137" sqref="AG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7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Select Minerals/Metals in Scope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IF(R13="",R12,IF(R12="",R13,IF(R12&gt;R13,R13,R12)))</f>
        <v>Cobalt</v>
      </c>
      <c r="T12" s="296" t="str">
        <f>S12</f>
        <v>Cobalt</v>
      </c>
      <c r="U12" s="296" t="str">
        <f>IF(T13="",T12,IF(T12="",T13,IF(T12&gt;T13,T13,T12)))</f>
        <v>Cobalt</v>
      </c>
      <c r="V12" s="296" t="str">
        <f>U12</f>
        <v>Cobalt</v>
      </c>
      <c r="W12" s="296" t="str">
        <f>IF(V13="",V12,IF(V12="",V13,IF(V12&gt;V13,V13,V12)))</f>
        <v>Cobalt</v>
      </c>
      <c r="X12" s="296" t="str">
        <f>W12</f>
        <v>Cobalt</v>
      </c>
      <c r="Y12" s="296" t="str">
        <f>IF(X13="",X12,IF(X12="",X13,IF(X12&gt;X13,X13,X12)))</f>
        <v>Cobalt</v>
      </c>
      <c r="Z12" s="296" t="str">
        <f>Y12</f>
        <v>Cobalt</v>
      </c>
      <c r="AA12" s="296" t="str">
        <f>Z12</f>
        <v>Cobalt</v>
      </c>
      <c r="AB12" s="2"/>
      <c r="AC12" s="2"/>
      <c r="AD12" s="2"/>
      <c r="AE12" s="2"/>
      <c r="AF12" s="2"/>
      <c r="AG12" s="2"/>
    </row>
    <row r="13" spans="1:34" ht="15.75">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0">IF(Q14="",Q13,IF(Q13="",Q14,IF(Q13&gt;Q14,Q14,Q13)))</f>
        <v>Copper</v>
      </c>
      <c r="S13" s="296" t="str">
        <f>IF(R13="",R13,IF(R12="",R12,IF(R12&gt;R13,R12,R13)))</f>
        <v>Copper</v>
      </c>
      <c r="T13" s="296" t="str">
        <f t="shared" si="0"/>
        <v>Copper</v>
      </c>
      <c r="U13" s="296" t="str">
        <f>IF(T13="",T13,IF(T12="",T12,IF(T12&gt;T13,T12,T13)))</f>
        <v>Copper</v>
      </c>
      <c r="V13" s="296" t="str">
        <f t="shared" si="0"/>
        <v>Copper</v>
      </c>
      <c r="W13" s="296" t="str">
        <f>IF(V13="",V13,IF(V12="",V12,IF(V12&gt;V13,V12,V13)))</f>
        <v>Copper</v>
      </c>
      <c r="X13" s="296" t="str">
        <f t="shared" si="0"/>
        <v>Copper</v>
      </c>
      <c r="Y13" s="296" t="str">
        <f>IF(X13="",X13,IF(X12="",X12,IF(X12&gt;X13,X12,X13)))</f>
        <v>Copper</v>
      </c>
      <c r="Z13" s="296" t="str">
        <f t="shared" si="0"/>
        <v>Copper</v>
      </c>
      <c r="AA13" s="296" t="str" cm="1">
        <f t="array" ref="AA13">_xlfn.IFNA(INDEX($Z$12:$Z$21,MATCH(0,COUNTIF($AA$12:$AA12,$Z$12:$Z$21),0)),"")</f>
        <v>Copper</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Graphite</v>
      </c>
      <c r="Q14" s="296" t="str">
        <f t="shared" ref="Q14:Y14" si="1">IF(P15="",P14,IF(P14="",P15,IF(P14&gt;P15,P15,P14)))</f>
        <v>Graphite</v>
      </c>
      <c r="R14" s="296" t="str">
        <f t="shared" ref="R14:Z14" si="2">IF(Q14="",Q14,IF(Q13="",Q13,IF(Q13&gt;Q14,Q13,Q14)))</f>
        <v>Graphite</v>
      </c>
      <c r="S14" s="296" t="str">
        <f t="shared" si="1"/>
        <v>Graphite</v>
      </c>
      <c r="T14" s="296" t="str">
        <f t="shared" si="2"/>
        <v>Graphite</v>
      </c>
      <c r="U14" s="296" t="str">
        <f t="shared" si="1"/>
        <v>Graphite</v>
      </c>
      <c r="V14" s="296" t="str">
        <f t="shared" si="2"/>
        <v>Graphite</v>
      </c>
      <c r="W14" s="296" t="str">
        <f t="shared" si="1"/>
        <v>Graphite</v>
      </c>
      <c r="X14" s="296" t="str">
        <f t="shared" si="2"/>
        <v>Graphite</v>
      </c>
      <c r="Y14" s="296" t="str">
        <f t="shared" si="1"/>
        <v>Graphite</v>
      </c>
      <c r="Z14" s="296" t="str">
        <f t="shared" si="2"/>
        <v>Graphite</v>
      </c>
      <c r="AA14" s="296" t="str" cm="1">
        <f t="array" ref="AA14">_xlfn.IFNA(INDEX($Z$12:$Z$21,MATCH(0,COUNTIF($AA$12:$AA13,$Z$12:$Z$21),0)),"")</f>
        <v>Graphite</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3">IF(P15="",P15,IF(P14="",P14,IF(P14&gt;P15,P14,P15)))</f>
        <v/>
      </c>
      <c r="R15" s="296" t="str">
        <f t="shared" ref="R15:Z15" si="4">IF(Q16="",Q15,IF(Q15="",Q16,IF(Q15&gt;Q16,Q16,Q15)))</f>
        <v>Lithium</v>
      </c>
      <c r="S15" s="296" t="str">
        <f t="shared" si="3"/>
        <v>Lithium</v>
      </c>
      <c r="T15" s="296" t="str">
        <f t="shared" si="4"/>
        <v>Lithium</v>
      </c>
      <c r="U15" s="296" t="str">
        <f t="shared" si="3"/>
        <v>Lithium</v>
      </c>
      <c r="V15" s="296" t="str">
        <f t="shared" si="4"/>
        <v>Lithium</v>
      </c>
      <c r="W15" s="296" t="str">
        <f t="shared" si="3"/>
        <v>Lithium</v>
      </c>
      <c r="X15" s="296" t="str">
        <f t="shared" si="4"/>
        <v>Lithium</v>
      </c>
      <c r="Y15" s="296" t="str">
        <f t="shared" si="3"/>
        <v>Lithium</v>
      </c>
      <c r="Z15" s="296" t="str">
        <f t="shared" si="4"/>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12"/>
      <c r="E16" s="413"/>
      <c r="F16" s="413"/>
      <c r="G16" s="413"/>
      <c r="H16" s="413"/>
      <c r="I16" s="413"/>
      <c r="J16" s="414"/>
      <c r="K16" s="29"/>
      <c r="L16" s="104"/>
      <c r="P16" s="295" t="str">
        <f>IF(ISBLANK(I12),"",IF(I12="(Delete)",IF(ISBLANK(I14),"",I14),I12))</f>
        <v/>
      </c>
      <c r="Q16" s="296" t="str">
        <f t="shared" ref="Q16:Y16" si="5">IF(P17="",P16,IF(P16="",P17,IF(P16&gt;P17,P17,P16)))</f>
        <v>Lithium</v>
      </c>
      <c r="R16" s="296" t="str">
        <f t="shared" ref="R16:Z16" si="6">IF(Q16="",Q16,IF(Q15="",Q15,IF(Q15&gt;Q16,Q15,Q16)))</f>
        <v/>
      </c>
      <c r="S16" s="296" t="str">
        <f t="shared" si="5"/>
        <v>Mica</v>
      </c>
      <c r="T16" s="296" t="str">
        <f t="shared" si="6"/>
        <v>Mica</v>
      </c>
      <c r="U16" s="296" t="str">
        <f t="shared" si="5"/>
        <v>Mica</v>
      </c>
      <c r="V16" s="296" t="str">
        <f t="shared" si="6"/>
        <v>Mica</v>
      </c>
      <c r="W16" s="296" t="str">
        <f t="shared" si="5"/>
        <v>Mica</v>
      </c>
      <c r="X16" s="296" t="str">
        <f t="shared" si="6"/>
        <v>Mica</v>
      </c>
      <c r="Y16" s="296" t="str">
        <f t="shared" si="5"/>
        <v>Mica</v>
      </c>
      <c r="Z16" s="296" t="str">
        <f t="shared" si="6"/>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Lithium</v>
      </c>
      <c r="Q17" s="296" t="str">
        <f t="shared" ref="Q17:Y17" si="7">IF(P17="",P17,IF(P16="",P16,IF(P16&gt;P17,P16,P17)))</f>
        <v/>
      </c>
      <c r="R17" s="296" t="str">
        <f t="shared" ref="R17:Z17" si="8">IF(Q18="",Q17,IF(Q17="",Q18,IF(Q17&gt;Q18,Q18,Q17)))</f>
        <v>Mica</v>
      </c>
      <c r="S17" s="296" t="str">
        <f t="shared" si="7"/>
        <v/>
      </c>
      <c r="T17" s="296" t="str">
        <f t="shared" si="8"/>
        <v>Nickel</v>
      </c>
      <c r="U17" s="296" t="str">
        <f t="shared" si="7"/>
        <v>Nickel</v>
      </c>
      <c r="V17" s="296" t="str">
        <f t="shared" si="8"/>
        <v>Nickel</v>
      </c>
      <c r="W17" s="296" t="str">
        <f t="shared" si="7"/>
        <v>Nickel</v>
      </c>
      <c r="X17" s="296" t="str">
        <f t="shared" si="8"/>
        <v>Nickel</v>
      </c>
      <c r="Y17" s="296" t="str">
        <f t="shared" si="7"/>
        <v>Nickel</v>
      </c>
      <c r="Z17" s="296" t="str">
        <f t="shared" si="8"/>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12"/>
      <c r="E18" s="413"/>
      <c r="F18" s="413"/>
      <c r="G18" s="413"/>
      <c r="H18" s="413"/>
      <c r="I18" s="413"/>
      <c r="J18" s="414"/>
      <c r="K18" s="29"/>
      <c r="L18" s="104"/>
      <c r="P18" s="295" t="str">
        <f>IF(ISBLANK(E13),"",IF(E13="(Delete Mica)",IF(ISBLANK(E15),"",E15),E13))</f>
        <v>Mica</v>
      </c>
      <c r="Q18" s="296" t="str">
        <f t="shared" ref="Q18:Y18" si="9">IF(P19="",P18,IF(P18="",P19,IF(P18&gt;P19,P19,P18)))</f>
        <v>Mica</v>
      </c>
      <c r="R18" s="296" t="str">
        <f t="shared" ref="R18:Z18" si="10">IF(Q18="",Q18,IF(Q17="",Q17,IF(Q17&gt;Q18,Q17,Q18)))</f>
        <v/>
      </c>
      <c r="S18" s="296" t="str">
        <f t="shared" si="9"/>
        <v>Nickel</v>
      </c>
      <c r="T18" s="296" t="str">
        <f t="shared" si="10"/>
        <v/>
      </c>
      <c r="U18" s="296" t="str">
        <f t="shared" si="9"/>
        <v/>
      </c>
      <c r="V18" s="296" t="str">
        <f t="shared" si="10"/>
        <v/>
      </c>
      <c r="W18" s="296" t="str">
        <f t="shared" si="9"/>
        <v/>
      </c>
      <c r="X18" s="296" t="str">
        <f t="shared" si="10"/>
        <v/>
      </c>
      <c r="Y18" s="296" t="str">
        <f t="shared" si="9"/>
        <v/>
      </c>
      <c r="Z18" s="296" t="str">
        <f t="shared" si="10"/>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2" t="s">
        <v>20052</v>
      </c>
      <c r="E19" s="413"/>
      <c r="F19" s="413"/>
      <c r="G19" s="413"/>
      <c r="H19" s="413"/>
      <c r="I19" s="413"/>
      <c r="J19" s="414"/>
      <c r="K19" s="29"/>
      <c r="L19" s="104"/>
      <c r="P19" s="295" t="str">
        <f>IF(ISBLANK(G13),"",IF(G13="(Delete Nickel)",IF(ISBLANK(G15),"",G15),G13))</f>
        <v>Nickel</v>
      </c>
      <c r="Q19" s="296" t="str">
        <f t="shared" ref="Q19:Y19" si="11">IF(P19="",P19,IF(P18="",P18,IF(P18&gt;P19,P18,P19)))</f>
        <v>Nickel</v>
      </c>
      <c r="R19" s="296" t="str">
        <f t="shared" ref="R19:Z19" si="12">IF(Q20="",Q19,IF(Q19="",Q20,IF(Q19&gt;Q20,Q20,Q19)))</f>
        <v>Nickel</v>
      </c>
      <c r="S19" s="296" t="str">
        <f t="shared" si="11"/>
        <v/>
      </c>
      <c r="T19" s="296" t="str">
        <f t="shared" si="12"/>
        <v/>
      </c>
      <c r="U19" s="296" t="str">
        <f t="shared" si="11"/>
        <v/>
      </c>
      <c r="V19" s="296" t="str">
        <f t="shared" si="12"/>
        <v/>
      </c>
      <c r="W19" s="296" t="str">
        <f t="shared" si="11"/>
        <v/>
      </c>
      <c r="X19" s="296" t="str">
        <f t="shared" si="12"/>
        <v/>
      </c>
      <c r="Y19" s="296" t="str">
        <f t="shared" si="11"/>
        <v/>
      </c>
      <c r="Z19" s="296" t="str">
        <f t="shared" si="12"/>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4" t="s">
        <v>20053</v>
      </c>
      <c r="E20" s="435"/>
      <c r="F20" s="435"/>
      <c r="G20" s="435"/>
      <c r="H20" s="435"/>
      <c r="I20" s="435"/>
      <c r="J20" s="436"/>
      <c r="K20" s="29"/>
      <c r="L20" s="104"/>
      <c r="P20" s="295" t="str">
        <f>IF(ISBLANK(H13),"",IF(H13="(Delete)",IF(ISBLANK(H15),"",H15),H13))</f>
        <v/>
      </c>
      <c r="Q20" s="296" t="str">
        <f t="shared" ref="Q20:Y20" si="13">IF(P21="",P20,IF(P20="",P21,IF(P20&gt;P21,P21,P20)))</f>
        <v/>
      </c>
      <c r="R20" s="296" t="str">
        <f t="shared" ref="R20:Z20" si="14">IF(Q20="",Q20,IF(Q19="",Q19,IF(Q19&gt;Q20,Q19,Q20)))</f>
        <v/>
      </c>
      <c r="S20" s="296" t="str">
        <f t="shared" si="13"/>
        <v/>
      </c>
      <c r="T20" s="296" t="str">
        <f t="shared" si="14"/>
        <v/>
      </c>
      <c r="U20" s="296" t="str">
        <f t="shared" si="13"/>
        <v/>
      </c>
      <c r="V20" s="296" t="str">
        <f t="shared" si="14"/>
        <v/>
      </c>
      <c r="W20" s="296" t="str">
        <f t="shared" si="13"/>
        <v/>
      </c>
      <c r="X20" s="296" t="str">
        <f t="shared" si="14"/>
        <v/>
      </c>
      <c r="Y20" s="296" t="str">
        <f t="shared" si="13"/>
        <v/>
      </c>
      <c r="Z20" s="296" t="str">
        <f t="shared" si="14"/>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2" t="s">
        <v>20054</v>
      </c>
      <c r="E21" s="413"/>
      <c r="F21" s="413"/>
      <c r="G21" s="413"/>
      <c r="H21" s="413"/>
      <c r="I21" s="413"/>
      <c r="J21" s="414"/>
      <c r="K21" s="29"/>
      <c r="L21" s="104"/>
      <c r="P21" s="295" t="str">
        <f>IF(ISBLANK(I13),"",IF(I13="(Delete)",IF(ISBLANK(I15),"",I15),I13))</f>
        <v/>
      </c>
      <c r="Q21" s="296" t="str">
        <f t="shared" ref="Q21:Y21" si="15">IF(P21="",P21,IF(P20="",P20,IF(P20&gt;P21,P20,P21)))</f>
        <v/>
      </c>
      <c r="R21" s="296" t="str">
        <f>Q21</f>
        <v/>
      </c>
      <c r="S21" s="296" t="str">
        <f t="shared" si="15"/>
        <v/>
      </c>
      <c r="T21" s="296" t="str">
        <f>S21</f>
        <v/>
      </c>
      <c r="U21" s="296" t="str">
        <f t="shared" si="15"/>
        <v/>
      </c>
      <c r="V21" s="296" t="str">
        <f>U21</f>
        <v/>
      </c>
      <c r="W21" s="296" t="str">
        <f t="shared" si="15"/>
        <v/>
      </c>
      <c r="X21" s="296" t="str">
        <f>W21</f>
        <v/>
      </c>
      <c r="Y21" s="296" t="str">
        <f t="shared" si="15"/>
        <v/>
      </c>
      <c r="Z21" s="296" t="str">
        <f>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2" t="s">
        <v>20052</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12" t="s">
        <v>20055</v>
      </c>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4" t="s">
        <v>20053</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2" t="s">
        <v>20054</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45867</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16">IF(COUNTBLANK(AA12),"",AA12&amp;"(*)")</f>
        <v>Cobalt(*)</v>
      </c>
      <c r="C30" s="28"/>
      <c r="D30" s="437" t="s">
        <v>22</v>
      </c>
      <c r="E30" s="438"/>
      <c r="F30" s="8"/>
      <c r="G30" s="400"/>
      <c r="H30" s="401"/>
      <c r="I30" s="401"/>
      <c r="J30" s="402"/>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16"/>
        <v>Copper(*)</v>
      </c>
      <c r="C31" s="28"/>
      <c r="D31" s="437" t="s">
        <v>25</v>
      </c>
      <c r="E31" s="438"/>
      <c r="F31" s="8"/>
      <c r="G31" s="400"/>
      <c r="H31" s="401"/>
      <c r="I31" s="401"/>
      <c r="J31" s="402"/>
      <c r="K31" s="29"/>
      <c r="L31" s="105"/>
      <c r="O31" s="38" t="str">
        <f t="shared" ref="O31:O39" si="17">IF(B31="","","(*)")</f>
        <v>(*)</v>
      </c>
      <c r="P31" s="38" t="str">
        <f t="shared" ref="P31:P39" si="18">IF(D31="Yes","(*)","")</f>
        <v>(*)</v>
      </c>
      <c r="Q31" s="38" t="str">
        <f t="shared" ref="Q31:Q39" si="19">IF(D43="Yes","(*)","")</f>
        <v>(*)</v>
      </c>
      <c r="R31" s="2"/>
      <c r="S31" s="2"/>
      <c r="T31" s="2"/>
      <c r="U31" s="2"/>
      <c r="V31" s="2"/>
      <c r="W31" s="2"/>
      <c r="X31" s="2"/>
      <c r="Y31" s="2"/>
      <c r="Z31" s="2"/>
      <c r="AA31" s="2"/>
      <c r="AB31" s="2"/>
      <c r="AC31" s="2"/>
      <c r="AD31" s="2"/>
      <c r="AE31" s="2"/>
      <c r="AF31" s="2"/>
      <c r="AG31" s="2"/>
    </row>
    <row r="32" spans="1:33" ht="22.5">
      <c r="A32" s="34"/>
      <c r="B32" s="299" t="str">
        <f t="shared" si="16"/>
        <v>Graphite(*)</v>
      </c>
      <c r="C32" s="28"/>
      <c r="D32" s="437" t="s">
        <v>22</v>
      </c>
      <c r="E32" s="438"/>
      <c r="F32" s="8"/>
      <c r="G32" s="400"/>
      <c r="H32" s="401"/>
      <c r="I32" s="401"/>
      <c r="J32" s="402"/>
      <c r="K32" s="29"/>
      <c r="L32" s="105"/>
      <c r="O32" s="38" t="str">
        <f t="shared" si="17"/>
        <v>(*)</v>
      </c>
      <c r="P32" s="38" t="str">
        <f t="shared" si="18"/>
        <v/>
      </c>
      <c r="Q32" s="38" t="str">
        <f t="shared" si="19"/>
        <v/>
      </c>
      <c r="R32" s="2"/>
      <c r="S32" s="2"/>
      <c r="T32" s="2"/>
      <c r="U32" s="2"/>
      <c r="V32" s="2"/>
      <c r="W32" s="2"/>
      <c r="X32" s="2"/>
      <c r="Y32" s="2"/>
      <c r="Z32" s="2"/>
      <c r="AA32" s="2"/>
      <c r="AB32" s="2"/>
      <c r="AC32" s="2"/>
      <c r="AD32" s="2"/>
      <c r="AE32" s="2"/>
      <c r="AF32" s="2"/>
      <c r="AG32" s="2"/>
    </row>
    <row r="33" spans="1:33" ht="22.5">
      <c r="A33" s="34"/>
      <c r="B33" s="299" t="str">
        <f t="shared" si="16"/>
        <v>Lithium(*)</v>
      </c>
      <c r="C33" s="28"/>
      <c r="D33" s="437" t="s">
        <v>22</v>
      </c>
      <c r="E33" s="438"/>
      <c r="F33" s="8"/>
      <c r="G33" s="400"/>
      <c r="H33" s="401"/>
      <c r="I33" s="401"/>
      <c r="J33" s="402"/>
      <c r="K33" s="29"/>
      <c r="L33" s="105"/>
      <c r="O33" s="38" t="str">
        <f t="shared" si="17"/>
        <v>(*)</v>
      </c>
      <c r="P33" s="38" t="str">
        <f t="shared" si="18"/>
        <v/>
      </c>
      <c r="Q33" s="38" t="str">
        <f t="shared" si="19"/>
        <v/>
      </c>
      <c r="R33" s="2"/>
      <c r="S33" s="2"/>
      <c r="T33" s="2"/>
      <c r="U33" s="2"/>
      <c r="V33" s="2"/>
      <c r="W33" s="2"/>
      <c r="X33" s="2"/>
      <c r="Y33" s="2"/>
      <c r="Z33" s="2"/>
      <c r="AA33" s="2"/>
      <c r="AB33" s="2"/>
      <c r="AC33" s="2"/>
      <c r="AD33" s="2"/>
      <c r="AE33" s="2"/>
      <c r="AF33" s="2"/>
      <c r="AG33" s="2"/>
    </row>
    <row r="34" spans="1:33" ht="22.5">
      <c r="A34" s="34"/>
      <c r="B34" s="299" t="str">
        <f t="shared" si="16"/>
        <v>Mica(*)</v>
      </c>
      <c r="C34" s="28"/>
      <c r="D34" s="437" t="s">
        <v>22</v>
      </c>
      <c r="E34" s="438"/>
      <c r="F34" s="8"/>
      <c r="G34" s="400"/>
      <c r="H34" s="401"/>
      <c r="I34" s="401"/>
      <c r="J34" s="402"/>
      <c r="K34" s="29"/>
      <c r="L34" s="105"/>
      <c r="O34" s="38" t="str">
        <f t="shared" si="17"/>
        <v>(*)</v>
      </c>
      <c r="P34" s="38" t="str">
        <f t="shared" si="18"/>
        <v/>
      </c>
      <c r="Q34" s="38" t="str">
        <f t="shared" si="19"/>
        <v/>
      </c>
      <c r="R34" s="2"/>
      <c r="S34" s="2"/>
      <c r="T34" s="2"/>
      <c r="U34" s="2"/>
      <c r="V34" s="2"/>
      <c r="W34" s="2"/>
      <c r="X34" s="2"/>
      <c r="Y34" s="2"/>
      <c r="Z34" s="2"/>
      <c r="AA34" s="2"/>
      <c r="AB34" s="2"/>
      <c r="AC34" s="2"/>
      <c r="AD34" s="2"/>
      <c r="AE34" s="2"/>
      <c r="AF34" s="2"/>
      <c r="AG34" s="2"/>
    </row>
    <row r="35" spans="1:33" ht="22.5">
      <c r="A35" s="34"/>
      <c r="B35" s="299" t="str">
        <f t="shared" si="16"/>
        <v>Nickel(*)</v>
      </c>
      <c r="C35" s="28"/>
      <c r="D35" s="437" t="s">
        <v>25</v>
      </c>
      <c r="E35" s="438"/>
      <c r="F35" s="8"/>
      <c r="G35" s="400"/>
      <c r="H35" s="401"/>
      <c r="I35" s="401"/>
      <c r="J35" s="402"/>
      <c r="K35" s="29"/>
      <c r="L35" s="105"/>
      <c r="O35" s="38" t="str">
        <f t="shared" si="17"/>
        <v>(*)</v>
      </c>
      <c r="P35" s="38" t="str">
        <f t="shared" si="18"/>
        <v>(*)</v>
      </c>
      <c r="Q35" s="38" t="str">
        <f t="shared" si="19"/>
        <v>(*)</v>
      </c>
      <c r="R35" s="2"/>
      <c r="S35" s="2"/>
      <c r="T35" s="2"/>
      <c r="U35" s="2"/>
      <c r="V35" s="2"/>
      <c r="W35" s="2"/>
      <c r="X35" s="2"/>
      <c r="Y35" s="2"/>
      <c r="Z35" s="2"/>
      <c r="AA35" s="2"/>
      <c r="AB35" s="2"/>
      <c r="AC35" s="2"/>
      <c r="AD35" s="2"/>
      <c r="AE35" s="2"/>
      <c r="AF35" s="2"/>
      <c r="AG35" s="2"/>
    </row>
    <row r="36" spans="1:33" ht="22.5" hidden="1">
      <c r="A36" s="34"/>
      <c r="B36" s="299" t="str">
        <f t="shared" si="16"/>
        <v/>
      </c>
      <c r="C36" s="28"/>
      <c r="D36" s="437"/>
      <c r="E36" s="438"/>
      <c r="F36" s="8"/>
      <c r="G36" s="400"/>
      <c r="H36" s="401"/>
      <c r="I36" s="401"/>
      <c r="J36" s="402"/>
      <c r="K36" s="29"/>
      <c r="L36" s="105"/>
      <c r="O36" s="38" t="str">
        <f t="shared" si="17"/>
        <v/>
      </c>
      <c r="P36" s="38" t="str">
        <f t="shared" si="18"/>
        <v/>
      </c>
      <c r="Q36" s="38" t="str">
        <f t="shared" si="19"/>
        <v/>
      </c>
      <c r="R36" s="2"/>
      <c r="S36" s="2"/>
      <c r="T36" s="2"/>
      <c r="U36" s="2"/>
      <c r="V36" s="2"/>
      <c r="W36" s="2"/>
      <c r="X36" s="2"/>
      <c r="Y36" s="2"/>
      <c r="Z36" s="2"/>
      <c r="AA36" s="2"/>
      <c r="AB36" s="2"/>
      <c r="AC36" s="2"/>
      <c r="AD36" s="2"/>
      <c r="AE36" s="2"/>
      <c r="AF36" s="2"/>
      <c r="AG36" s="2"/>
    </row>
    <row r="37" spans="1:33" ht="22.5" hidden="1">
      <c r="A37" s="34"/>
      <c r="B37" s="299" t="str">
        <f t="shared" si="16"/>
        <v/>
      </c>
      <c r="C37" s="28"/>
      <c r="D37" s="437"/>
      <c r="E37" s="438"/>
      <c r="F37" s="8"/>
      <c r="G37" s="400"/>
      <c r="H37" s="401"/>
      <c r="I37" s="401"/>
      <c r="J37" s="402"/>
      <c r="K37" s="29"/>
      <c r="L37" s="105"/>
      <c r="O37" s="38" t="str">
        <f t="shared" si="17"/>
        <v/>
      </c>
      <c r="P37" s="38" t="str">
        <f t="shared" si="18"/>
        <v/>
      </c>
      <c r="Q37" s="38" t="str">
        <f t="shared" si="19"/>
        <v/>
      </c>
      <c r="R37" s="2"/>
      <c r="S37" s="2"/>
      <c r="T37" s="2"/>
      <c r="U37" s="2"/>
      <c r="V37" s="2"/>
      <c r="W37" s="2"/>
      <c r="X37" s="2"/>
      <c r="Y37" s="2"/>
      <c r="Z37" s="2"/>
      <c r="AA37" s="2"/>
      <c r="AB37" s="2"/>
      <c r="AC37" s="2"/>
      <c r="AD37" s="2"/>
      <c r="AE37" s="2"/>
      <c r="AF37" s="2"/>
      <c r="AG37" s="2"/>
    </row>
    <row r="38" spans="1:33" ht="22.5" hidden="1">
      <c r="A38" s="34"/>
      <c r="B38" s="299" t="str">
        <f t="shared" si="16"/>
        <v/>
      </c>
      <c r="C38" s="28"/>
      <c r="D38" s="437"/>
      <c r="E38" s="438"/>
      <c r="F38" s="8"/>
      <c r="G38" s="400"/>
      <c r="H38" s="401"/>
      <c r="I38" s="401"/>
      <c r="J38" s="402"/>
      <c r="K38" s="29"/>
      <c r="L38" s="105"/>
      <c r="O38" s="38" t="str">
        <f t="shared" si="17"/>
        <v/>
      </c>
      <c r="P38" s="38" t="str">
        <f t="shared" si="18"/>
        <v/>
      </c>
      <c r="Q38" s="38" t="str">
        <f t="shared" si="19"/>
        <v/>
      </c>
      <c r="R38" s="2"/>
      <c r="S38" s="2"/>
      <c r="T38" s="2"/>
      <c r="U38" s="2"/>
      <c r="V38" s="2"/>
      <c r="W38" s="2"/>
      <c r="X38" s="2"/>
      <c r="Y38" s="2"/>
      <c r="Z38" s="2"/>
      <c r="AA38" s="2"/>
      <c r="AB38" s="2"/>
      <c r="AC38" s="2"/>
      <c r="AD38" s="2"/>
      <c r="AE38" s="2"/>
      <c r="AF38" s="2"/>
      <c r="AG38" s="2"/>
    </row>
    <row r="39" spans="1:33" ht="22.5" hidden="1">
      <c r="A39" s="34"/>
      <c r="B39" s="299" t="str">
        <f t="shared" si="16"/>
        <v/>
      </c>
      <c r="C39" s="28"/>
      <c r="D39" s="437"/>
      <c r="E39" s="438"/>
      <c r="F39" s="8"/>
      <c r="G39" s="400"/>
      <c r="H39" s="401"/>
      <c r="I39" s="401"/>
      <c r="J39" s="402"/>
      <c r="K39" s="29"/>
      <c r="L39" s="105"/>
      <c r="O39" s="38" t="str">
        <f t="shared" si="17"/>
        <v/>
      </c>
      <c r="P39" s="38" t="str">
        <f t="shared" si="18"/>
        <v/>
      </c>
      <c r="Q39" s="38" t="str">
        <f t="shared" si="19"/>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20">IF(ISERROR(AA12),"",AA12&amp;"")&amp;P42</f>
        <v>Cobalt</v>
      </c>
      <c r="C42" s="28"/>
      <c r="D42" s="437"/>
      <c r="E42" s="438"/>
      <c r="F42" s="8"/>
      <c r="G42" s="400"/>
      <c r="H42" s="401"/>
      <c r="I42" s="401"/>
      <c r="J42" s="402"/>
      <c r="K42" s="29"/>
      <c r="L42" s="105"/>
      <c r="P42" s="301" t="str">
        <f>IF(OR(D30="No",D30="Unknown",D30="Not declaring"),"",O30)</f>
        <v/>
      </c>
      <c r="R42" s="2"/>
      <c r="S42" s="302" t="str">
        <f>IF(COUNTIF(D42,"Yes"),AA12,"")</f>
        <v/>
      </c>
      <c r="T42" s="303" t="str">
        <f>IF(S43="",S42,IF(S42="",S43,IF(S42&gt;S43,S43,S42)))</f>
        <v>Copper</v>
      </c>
      <c r="U42" s="303" t="str">
        <f>T42</f>
        <v>Copper</v>
      </c>
      <c r="V42" s="303" t="str">
        <f>IF(U43="",U42,IF(U42="",U43,IF(U42&gt;U43,U43,U42)))</f>
        <v>Copper</v>
      </c>
      <c r="W42" s="303" t="str">
        <f>V42</f>
        <v>Copper</v>
      </c>
      <c r="X42" s="303" t="str">
        <f>IF(W43="",W42,IF(W42="",W43,IF(W42&gt;W43,W43,W42)))</f>
        <v>Copper</v>
      </c>
      <c r="Y42" s="303" t="str">
        <f>X42</f>
        <v>Copper</v>
      </c>
      <c r="Z42" s="303" t="str">
        <f>IF(Y43="",Y42,IF(Y42="",Y43,IF(Y42&gt;Y43,Y43,Y42)))</f>
        <v>Copper</v>
      </c>
      <c r="AA42" s="303" t="str">
        <f>Z42</f>
        <v>Copper</v>
      </c>
      <c r="AB42" s="303" t="str">
        <f>IF(AA43="",AA42,IF(AA42="",AA43,IF(AA42&gt;AA43,AA43,AA42)))</f>
        <v>Copper</v>
      </c>
      <c r="AC42" s="303" t="str">
        <f>AB42</f>
        <v>Copper</v>
      </c>
      <c r="AD42" s="2"/>
      <c r="AE42" s="2"/>
      <c r="AF42" s="2"/>
      <c r="AG42" s="2"/>
    </row>
    <row r="43" spans="1:33" ht="22.5">
      <c r="A43" s="34"/>
      <c r="B43" s="300" t="str">
        <f t="shared" si="20"/>
        <v>Copper(*)</v>
      </c>
      <c r="C43" s="28"/>
      <c r="D43" s="437" t="s">
        <v>25</v>
      </c>
      <c r="E43" s="438"/>
      <c r="F43" s="8"/>
      <c r="G43" s="400"/>
      <c r="H43" s="401"/>
      <c r="I43" s="401"/>
      <c r="J43" s="402"/>
      <c r="K43" s="29"/>
      <c r="L43" s="105"/>
      <c r="P43" s="301" t="str">
        <f t="shared" ref="P43:P51" si="21">IF(OR(D31="No",D31="Unknown",D31="Not declaring"),"",O31)</f>
        <v>(*)</v>
      </c>
      <c r="R43" s="2"/>
      <c r="S43" s="302" t="str">
        <f t="shared" ref="S43:S51" si="22">IF(COUNTIF(D43,"Yes"),AA13,"")</f>
        <v>Copper</v>
      </c>
      <c r="T43" s="303" t="str">
        <f>IF(S43="",S43,IF(S42="",S42,IF(S42&gt;S43,S42,S43)))</f>
        <v/>
      </c>
      <c r="U43" s="303" t="str">
        <f>IF(T44="",T43,IF(T43="",T44,IF(T43&gt;T44,T44,T43)))</f>
        <v/>
      </c>
      <c r="V43" s="303" t="str">
        <f>IF(U43="",U43,IF(U42="",U42,IF(U42&gt;U43,U42,U43)))</f>
        <v/>
      </c>
      <c r="W43" s="303" t="str">
        <f>IF(V44="",V43,IF(V43="",V44,IF(V43&gt;V44,V44,V43)))</f>
        <v>Nickel</v>
      </c>
      <c r="X43" s="303" t="str">
        <f>IF(W43="",W43,IF(W42="",W42,IF(W42&gt;W43,W42,W43)))</f>
        <v>Nickel</v>
      </c>
      <c r="Y43" s="303" t="str">
        <f>IF(X44="",X43,IF(X43="",X44,IF(X43&gt;X44,X44,X43)))</f>
        <v>Nickel</v>
      </c>
      <c r="Z43" s="303" t="str">
        <f>IF(Y43="",Y43,IF(Y42="",Y42,IF(Y42&gt;Y43,Y42,Y43)))</f>
        <v>Nickel</v>
      </c>
      <c r="AA43" s="303" t="str">
        <f>IF(Z44="",Z43,IF(Z43="",Z44,IF(Z43&gt;Z44,Z44,Z43)))</f>
        <v>Nickel</v>
      </c>
      <c r="AB43" s="303" t="str">
        <f>IF(AA43="",AA43,IF(AA42="",AA42,IF(AA42&gt;AA43,AA42,AA43)))</f>
        <v>Nickel</v>
      </c>
      <c r="AC43" s="303" t="str">
        <f>IF(AB44="",AB43,IF(AB43="",AB44,IF(AB43&gt;AB44,AB44,AB43)))</f>
        <v>Nickel</v>
      </c>
      <c r="AD43" s="2"/>
      <c r="AE43" s="2"/>
      <c r="AF43" s="2"/>
      <c r="AG43" s="2"/>
    </row>
    <row r="44" spans="1:33" ht="22.5">
      <c r="A44" s="34"/>
      <c r="B44" s="300" t="str">
        <f t="shared" si="20"/>
        <v>Graphite</v>
      </c>
      <c r="C44" s="28"/>
      <c r="D44" s="437"/>
      <c r="E44" s="438"/>
      <c r="F44" s="8"/>
      <c r="G44" s="400"/>
      <c r="H44" s="401"/>
      <c r="I44" s="401"/>
      <c r="J44" s="402"/>
      <c r="K44" s="29"/>
      <c r="L44" s="105"/>
      <c r="P44" s="301" t="str">
        <f t="shared" si="21"/>
        <v/>
      </c>
      <c r="R44" s="2"/>
      <c r="S44" s="302" t="str">
        <f t="shared" si="22"/>
        <v/>
      </c>
      <c r="T44" s="303" t="str">
        <f>IF(S45="",S44,IF(S44="",S45,IF(S44&gt;S45,S45,S44)))</f>
        <v/>
      </c>
      <c r="U44" s="303" t="str">
        <f>IF(T44="",T44,IF(T43="",T43,IF(T43&gt;T44,T43,T44)))</f>
        <v/>
      </c>
      <c r="V44" s="303" t="str">
        <f>IF(U45="",U44,IF(U44="",U45,IF(U44&gt;U45,U45,U44)))</f>
        <v>Nickel</v>
      </c>
      <c r="W44" s="303" t="str">
        <f>IF(V44="",V44,IF(V43="",V43,IF(V43&gt;V44,V43,V44)))</f>
        <v/>
      </c>
      <c r="X44" s="303" t="str">
        <f>IF(W45="",W44,IF(W44="",W45,IF(W44&gt;W45,W45,W44)))</f>
        <v/>
      </c>
      <c r="Y44" s="303" t="str">
        <f>IF(X44="",X44,IF(X43="",X43,IF(X43&gt;X44,X43,X44)))</f>
        <v/>
      </c>
      <c r="Z44" s="303" t="str">
        <f>IF(Y45="",Y44,IF(Y44="",Y45,IF(Y44&gt;Y45,Y45,Y44)))</f>
        <v/>
      </c>
      <c r="AA44" s="303" t="str">
        <f>IF(Z44="",Z44,IF(Z43="",Z43,IF(Z43&gt;Z44,Z43,Z44)))</f>
        <v/>
      </c>
      <c r="AB44" s="303" t="str">
        <f>IF(AA45="",AA44,IF(AA44="",AA45,IF(AA44&gt;AA45,AA45,AA44)))</f>
        <v/>
      </c>
      <c r="AC44" s="303" t="str">
        <f>IF(AB44="",AB44,IF(AB43="",AB43,IF(AB43&gt;AB44,AB43,AB44)))</f>
        <v/>
      </c>
      <c r="AD44" s="2"/>
      <c r="AE44" s="2"/>
      <c r="AF44" s="2"/>
      <c r="AG44" s="2"/>
    </row>
    <row r="45" spans="1:33" ht="22.5">
      <c r="A45" s="34"/>
      <c r="B45" s="300" t="str">
        <f t="shared" si="20"/>
        <v>Lithium</v>
      </c>
      <c r="C45" s="28"/>
      <c r="D45" s="437"/>
      <c r="E45" s="438"/>
      <c r="F45" s="8"/>
      <c r="G45" s="400"/>
      <c r="H45" s="401"/>
      <c r="I45" s="401"/>
      <c r="J45" s="402"/>
      <c r="K45" s="29"/>
      <c r="L45" s="105"/>
      <c r="P45" s="301" t="str">
        <f t="shared" si="21"/>
        <v/>
      </c>
      <c r="R45" s="2"/>
      <c r="S45" s="302" t="str">
        <f t="shared" si="22"/>
        <v/>
      </c>
      <c r="T45" s="303" t="str">
        <f>IF(S45="",S45,IF(S44="",S44,IF(S44&gt;S45,S44,S45)))</f>
        <v/>
      </c>
      <c r="U45" s="303" t="str">
        <f>IF(T46="",T45,IF(T45="",T46,IF(T45&gt;T46,T46,T45)))</f>
        <v>Nickel</v>
      </c>
      <c r="V45" s="303" t="str">
        <f>IF(U45="",U45,IF(U44="",U44,IF(U44&gt;U45,U44,U45)))</f>
        <v/>
      </c>
      <c r="W45" s="303" t="str">
        <f>IF(V46="",V45,IF(V45="",V46,IF(V45&gt;V46,V46,V45)))</f>
        <v/>
      </c>
      <c r="X45" s="303" t="str">
        <f>IF(W45="",W45,IF(W44="",W44,IF(W44&gt;W45,W44,W45)))</f>
        <v/>
      </c>
      <c r="Y45" s="303" t="str">
        <f>IF(X46="",X45,IF(X45="",X46,IF(X45&gt;X46,X46,X45)))</f>
        <v/>
      </c>
      <c r="Z45" s="303" t="str">
        <f>IF(Y45="",Y45,IF(Y44="",Y44,IF(Y44&gt;Y45,Y44,Y45)))</f>
        <v/>
      </c>
      <c r="AA45" s="303" t="str">
        <f>IF(Z46="",Z45,IF(Z45="",Z46,IF(Z45&gt;Z46,Z46,Z45)))</f>
        <v/>
      </c>
      <c r="AB45" s="303" t="str">
        <f>IF(AA45="",AA45,IF(AA44="",AA44,IF(AA44&gt;AA45,AA44,AA45)))</f>
        <v/>
      </c>
      <c r="AC45" s="303" t="str">
        <f>IF(AB46="",AB45,IF(AB45="",AB46,IF(AB45&gt;AB46,AB46,AB45)))</f>
        <v/>
      </c>
      <c r="AD45" s="2"/>
      <c r="AE45" s="2"/>
      <c r="AF45" s="2"/>
      <c r="AG45" s="2"/>
    </row>
    <row r="46" spans="1:33" ht="22.5">
      <c r="A46" s="34"/>
      <c r="B46" s="300" t="str">
        <f t="shared" si="20"/>
        <v>Mica</v>
      </c>
      <c r="C46" s="28"/>
      <c r="D46" s="437"/>
      <c r="E46" s="438"/>
      <c r="F46" s="8"/>
      <c r="G46" s="400"/>
      <c r="H46" s="401"/>
      <c r="I46" s="401"/>
      <c r="J46" s="402"/>
      <c r="K46" s="29"/>
      <c r="L46" s="105"/>
      <c r="P46" s="301" t="str">
        <f t="shared" si="21"/>
        <v/>
      </c>
      <c r="R46" s="2"/>
      <c r="S46" s="302" t="str">
        <f t="shared" si="22"/>
        <v/>
      </c>
      <c r="T46" s="303" t="str">
        <f>IF(S47="",S46,IF(S46="",S47,IF(S46&gt;S47,S47,S46)))</f>
        <v>Nickel</v>
      </c>
      <c r="U46" s="303" t="str">
        <f>IF(T46="",T46,IF(T45="",T45,IF(T45&gt;T46,T45,T46)))</f>
        <v/>
      </c>
      <c r="V46" s="303" t="str">
        <f>IF(U47="",U46,IF(U46="",U47,IF(U46&gt;U47,U47,U46)))</f>
        <v/>
      </c>
      <c r="W46" s="303" t="str">
        <f>IF(V46="",V46,IF(V45="",V45,IF(V45&gt;V46,V45,V46)))</f>
        <v/>
      </c>
      <c r="X46" s="303" t="str">
        <f>IF(W47="",W46,IF(W46="",W47,IF(W46&gt;W47,W47,W46)))</f>
        <v/>
      </c>
      <c r="Y46" s="303" t="str">
        <f>IF(X46="",X46,IF(X45="",X45,IF(X45&gt;X46,X45,X46)))</f>
        <v/>
      </c>
      <c r="Z46" s="303" t="str">
        <f>IF(Y47="",Y46,IF(Y46="",Y47,IF(Y46&gt;Y47,Y47,Y46)))</f>
        <v/>
      </c>
      <c r="AA46" s="303" t="str">
        <f>IF(Z46="",Z46,IF(Z45="",Z45,IF(Z45&gt;Z46,Z45,Z46)))</f>
        <v/>
      </c>
      <c r="AB46" s="303" t="str">
        <f>IF(AA47="",AA46,IF(AA46="",AA47,IF(AA46&gt;AA47,AA47,AA46)))</f>
        <v/>
      </c>
      <c r="AC46" s="303" t="str">
        <f>IF(AB46="",AB46,IF(AB45="",AB45,IF(AB45&gt;AB46,AB45,AB46)))</f>
        <v/>
      </c>
      <c r="AD46" s="2"/>
      <c r="AE46" s="2"/>
      <c r="AF46" s="2"/>
      <c r="AG46" s="2"/>
    </row>
    <row r="47" spans="1:33" ht="22.5">
      <c r="A47" s="34"/>
      <c r="B47" s="300" t="str">
        <f t="shared" si="20"/>
        <v>Nickel(*)</v>
      </c>
      <c r="C47" s="28"/>
      <c r="D47" s="437" t="s">
        <v>25</v>
      </c>
      <c r="E47" s="438"/>
      <c r="F47" s="8"/>
      <c r="G47" s="400"/>
      <c r="H47" s="401"/>
      <c r="I47" s="401"/>
      <c r="J47" s="402"/>
      <c r="K47" s="29"/>
      <c r="L47" s="105"/>
      <c r="P47" s="301" t="str">
        <f t="shared" si="21"/>
        <v>(*)</v>
      </c>
      <c r="R47" s="2"/>
      <c r="S47" s="302" t="str">
        <f t="shared" si="22"/>
        <v>Nickel</v>
      </c>
      <c r="T47" s="303" t="str">
        <f>IF(S47="",S47,IF(S46="",S46,IF(S46&gt;S47,S46,S47)))</f>
        <v/>
      </c>
      <c r="U47" s="303" t="str">
        <f>IF(T48="",T47,IF(T47="",T48,IF(T47&gt;T48,T48,T47)))</f>
        <v/>
      </c>
      <c r="V47" s="303" t="str">
        <f>IF(U47="",U47,IF(U46="",U46,IF(U46&gt;U47,U46,U47)))</f>
        <v/>
      </c>
      <c r="W47" s="303" t="str">
        <f>IF(V48="",V47,IF(V47="",V48,IF(V47&gt;V48,V48,V47)))</f>
        <v/>
      </c>
      <c r="X47" s="303" t="str">
        <f>IF(W47="",W47,IF(W46="",W46,IF(W46&gt;W47,W46,W47)))</f>
        <v/>
      </c>
      <c r="Y47" s="303" t="str">
        <f>IF(X48="",X47,IF(X47="",X48,IF(X47&gt;X48,X48,X47)))</f>
        <v/>
      </c>
      <c r="Z47" s="303" t="str">
        <f>IF(Y47="",Y47,IF(Y46="",Y46,IF(Y46&gt;Y47,Y46,Y47)))</f>
        <v/>
      </c>
      <c r="AA47" s="303" t="str">
        <f>IF(Z48="",Z47,IF(Z47="",Z48,IF(Z47&gt;Z48,Z48,Z47)))</f>
        <v/>
      </c>
      <c r="AB47" s="303" t="str">
        <f>IF(AA47="",AA47,IF(AA46="",AA46,IF(AA46&gt;AA47,AA46,AA47)))</f>
        <v/>
      </c>
      <c r="AC47" s="303" t="str">
        <f>IF(AB48="",AB47,IF(AB47="",AB48,IF(AB47&gt;AB48,AB48,AB47)))</f>
        <v/>
      </c>
      <c r="AD47" s="2"/>
      <c r="AE47" s="2"/>
      <c r="AF47" s="2"/>
      <c r="AG47" s="2"/>
    </row>
    <row r="48" spans="1:33" ht="22.5" hidden="1">
      <c r="A48" s="34"/>
      <c r="B48" s="300" t="str">
        <f t="shared" si="20"/>
        <v/>
      </c>
      <c r="C48" s="28"/>
      <c r="D48" s="437"/>
      <c r="E48" s="438"/>
      <c r="F48" s="8"/>
      <c r="G48" s="400"/>
      <c r="H48" s="401"/>
      <c r="I48" s="401"/>
      <c r="J48" s="402"/>
      <c r="K48" s="29"/>
      <c r="L48" s="105"/>
      <c r="P48" s="301" t="str">
        <f t="shared" si="21"/>
        <v/>
      </c>
      <c r="R48" s="2"/>
      <c r="S48" s="302" t="str">
        <f t="shared" si="22"/>
        <v/>
      </c>
      <c r="T48" s="303" t="str">
        <f>IF(S49="",S48,IF(S48="",S49,IF(S48&gt;S49,S49,S48)))</f>
        <v/>
      </c>
      <c r="U48" s="303" t="str">
        <f>IF(T48="",T48,IF(T47="",T47,IF(T47&gt;T48,T47,T48)))</f>
        <v/>
      </c>
      <c r="V48" s="303" t="str">
        <f>IF(U49="",U48,IF(U48="",U49,IF(U48&gt;U49,U49,U48)))</f>
        <v/>
      </c>
      <c r="W48" s="303" t="str">
        <f>IF(V48="",V48,IF(V47="",V47,IF(V47&gt;V48,V47,V48)))</f>
        <v/>
      </c>
      <c r="X48" s="303" t="str">
        <f>IF(W49="",W48,IF(W48="",W49,IF(W48&gt;W49,W49,W48)))</f>
        <v/>
      </c>
      <c r="Y48" s="303" t="str">
        <f>IF(X48="",X48,IF(X47="",X47,IF(X47&gt;X48,X47,X48)))</f>
        <v/>
      </c>
      <c r="Z48" s="303" t="str">
        <f>IF(Y49="",Y48,IF(Y48="",Y49,IF(Y48&gt;Y49,Y49,Y48)))</f>
        <v/>
      </c>
      <c r="AA48" s="303" t="str">
        <f>IF(Z48="",Z48,IF(Z47="",Z47,IF(Z47&gt;Z48,Z47,Z48)))</f>
        <v/>
      </c>
      <c r="AB48" s="303" t="str">
        <f>IF(AA49="",AA48,IF(AA48="",AA49,IF(AA48&gt;AA49,AA49,AA48)))</f>
        <v/>
      </c>
      <c r="AC48" s="303" t="str">
        <f>IF(AB48="",AB48,IF(AB47="",AB47,IF(AB47&gt;AB48,AB47,AB48)))</f>
        <v/>
      </c>
      <c r="AD48" s="2"/>
      <c r="AE48" s="2"/>
      <c r="AF48" s="2"/>
      <c r="AG48" s="2"/>
    </row>
    <row r="49" spans="1:33" ht="22.5" hidden="1">
      <c r="A49" s="34"/>
      <c r="B49" s="300" t="str">
        <f t="shared" si="20"/>
        <v/>
      </c>
      <c r="C49" s="28"/>
      <c r="D49" s="437"/>
      <c r="E49" s="438"/>
      <c r="F49" s="8"/>
      <c r="G49" s="400"/>
      <c r="H49" s="401"/>
      <c r="I49" s="401"/>
      <c r="J49" s="402"/>
      <c r="K49" s="29"/>
      <c r="L49" s="105"/>
      <c r="P49" s="301" t="str">
        <f t="shared" si="21"/>
        <v/>
      </c>
      <c r="R49" s="2"/>
      <c r="S49" s="302" t="str">
        <f t="shared" si="22"/>
        <v/>
      </c>
      <c r="T49" s="303" t="str">
        <f>IF(S49="",S49,IF(S48="",S48,IF(S48&gt;S49,S48,S49)))</f>
        <v/>
      </c>
      <c r="U49" s="303" t="str">
        <f>IF(T50="",T49,IF(T49="",T50,IF(T49&gt;T50,T50,T49)))</f>
        <v/>
      </c>
      <c r="V49" s="303" t="str">
        <f>IF(U49="",U49,IF(U48="",U48,IF(U48&gt;U49,U48,U49)))</f>
        <v/>
      </c>
      <c r="W49" s="303" t="str">
        <f>IF(V50="",V49,IF(V49="",V50,IF(V49&gt;V50,V50,V49)))</f>
        <v/>
      </c>
      <c r="X49" s="303" t="str">
        <f>IF(W49="",W49,IF(W48="",W48,IF(W48&gt;W49,W48,W49)))</f>
        <v/>
      </c>
      <c r="Y49" s="303" t="str">
        <f>IF(X50="",X49,IF(X49="",X50,IF(X49&gt;X50,X50,X49)))</f>
        <v/>
      </c>
      <c r="Z49" s="303" t="str">
        <f>IF(Y49="",Y49,IF(Y48="",Y48,IF(Y48&gt;Y49,Y48,Y49)))</f>
        <v/>
      </c>
      <c r="AA49" s="303" t="str">
        <f>IF(Z50="",Z49,IF(Z49="",Z50,IF(Z49&gt;Z50,Z50,Z49)))</f>
        <v/>
      </c>
      <c r="AB49" s="303" t="str">
        <f>IF(AA49="",AA49,IF(AA48="",AA48,IF(AA48&gt;AA49,AA48,AA49)))</f>
        <v/>
      </c>
      <c r="AC49" s="303" t="str">
        <f>IF(AB50="",AB49,IF(AB49="",AB50,IF(AB49&gt;AB50,AB50,AB49)))</f>
        <v/>
      </c>
      <c r="AD49" s="2"/>
      <c r="AE49" s="2"/>
      <c r="AF49" s="2"/>
      <c r="AG49" s="2"/>
    </row>
    <row r="50" spans="1:33" ht="22.5" hidden="1">
      <c r="A50" s="34"/>
      <c r="B50" s="300" t="str">
        <f t="shared" si="20"/>
        <v/>
      </c>
      <c r="C50" s="28"/>
      <c r="D50" s="437"/>
      <c r="E50" s="438"/>
      <c r="F50" s="8"/>
      <c r="G50" s="400"/>
      <c r="H50" s="401"/>
      <c r="I50" s="401"/>
      <c r="J50" s="402"/>
      <c r="K50" s="29"/>
      <c r="L50" s="105"/>
      <c r="P50" s="301" t="str">
        <f t="shared" si="21"/>
        <v/>
      </c>
      <c r="R50" s="2"/>
      <c r="S50" s="302" t="str">
        <f t="shared" si="22"/>
        <v/>
      </c>
      <c r="T50" s="303" t="str">
        <f>IF(S51="",S50,IF(S50="",S51,IF(S50&gt;S51,S51,S50)))</f>
        <v/>
      </c>
      <c r="U50" s="303" t="str">
        <f>IF(T50="",T50,IF(T49="",T49,IF(T49&gt;T50,T49,T50)))</f>
        <v/>
      </c>
      <c r="V50" s="303" t="str">
        <f>IF(U51="",U50,IF(U50="",U51,IF(U50&gt;U51,U51,U50)))</f>
        <v/>
      </c>
      <c r="W50" s="303" t="str">
        <f>IF(V50="",V50,IF(V49="",V49,IF(V49&gt;V50,V49,V50)))</f>
        <v/>
      </c>
      <c r="X50" s="303" t="str">
        <f>IF(W51="",W50,IF(W50="",W51,IF(W50&gt;W51,W51,W50)))</f>
        <v/>
      </c>
      <c r="Y50" s="303" t="str">
        <f>IF(X50="",X50,IF(X49="",X49,IF(X49&gt;X50,X49,X50)))</f>
        <v/>
      </c>
      <c r="Z50" s="303" t="str">
        <f>IF(Y51="",Y50,IF(Y50="",Y51,IF(Y50&gt;Y51,Y51,Y50)))</f>
        <v/>
      </c>
      <c r="AA50" s="303" t="str">
        <f>IF(Z50="",Z50,IF(Z49="",Z49,IF(Z49&gt;Z50,Z49,Z50)))</f>
        <v/>
      </c>
      <c r="AB50" s="303" t="str">
        <f>IF(AA51="",AA50,IF(AA50="",AA51,IF(AA50&gt;AA51,AA51,AA50)))</f>
        <v/>
      </c>
      <c r="AC50" s="303" t="str">
        <f>IF(AB50="",AB50,IF(AB49="",AB49,IF(AB49&gt;AB50,AB49,AB50)))</f>
        <v/>
      </c>
      <c r="AD50" s="2"/>
      <c r="AE50" s="2"/>
      <c r="AF50" s="2"/>
      <c r="AG50" s="2"/>
    </row>
    <row r="51" spans="1:33" ht="22.5" hidden="1">
      <c r="A51" s="34"/>
      <c r="B51" s="300" t="str">
        <f t="shared" si="20"/>
        <v/>
      </c>
      <c r="C51" s="28"/>
      <c r="D51" s="437"/>
      <c r="E51" s="438"/>
      <c r="F51" s="8"/>
      <c r="G51" s="400"/>
      <c r="H51" s="401"/>
      <c r="I51" s="401"/>
      <c r="J51" s="402"/>
      <c r="K51" s="29"/>
      <c r="L51" s="105"/>
      <c r="P51" s="301" t="str">
        <f t="shared" si="21"/>
        <v/>
      </c>
      <c r="R51" s="2"/>
      <c r="S51" s="302" t="str">
        <f t="shared" si="22"/>
        <v/>
      </c>
      <c r="T51" s="303" t="str">
        <f>IF(S51="",S51,IF(S50="",S50,IF(S50&gt;S51,S50,S51)))</f>
        <v/>
      </c>
      <c r="U51" s="303" t="str">
        <f>T51</f>
        <v/>
      </c>
      <c r="V51" s="303" t="str">
        <f>IF(U51="",U51,IF(U50="",U50,IF(U50&gt;U51,U50,U51)))</f>
        <v/>
      </c>
      <c r="W51" s="303" t="str">
        <f>V51</f>
        <v/>
      </c>
      <c r="X51" s="303" t="str">
        <f>IF(W51="",W51,IF(W50="",W50,IF(W50&gt;W51,W50,W51)))</f>
        <v/>
      </c>
      <c r="Y51" s="303" t="str">
        <f>X51</f>
        <v/>
      </c>
      <c r="Z51" s="303" t="str">
        <f>IF(Y51="",Y51,IF(Y50="",Y50,IF(Y50&gt;Y51,Y50,Y51)))</f>
        <v/>
      </c>
      <c r="AA51" s="303" t="str">
        <f>Z51</f>
        <v/>
      </c>
      <c r="AB51" s="303" t="str">
        <f>IF(AA51="",AA51,IF(AA50="",AA50,IF(AA50&gt;AA51,AA50,AA51)))</f>
        <v/>
      </c>
      <c r="AC51" s="303" t="str">
        <f>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50.2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c r="E54" s="438"/>
      <c r="F54" s="40"/>
      <c r="G54" s="400"/>
      <c r="H54" s="401"/>
      <c r="I54" s="401"/>
      <c r="J54" s="402"/>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7" t="s">
        <v>26</v>
      </c>
      <c r="E55" s="438"/>
      <c r="F55" s="40"/>
      <c r="G55" s="400"/>
      <c r="H55" s="401"/>
      <c r="I55" s="401"/>
      <c r="J55" s="402"/>
      <c r="K55" s="29"/>
      <c r="L55" s="105"/>
      <c r="P55" s="301" t="str">
        <f t="shared" ref="P55:P63" si="23">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37"/>
      <c r="E56" s="438"/>
      <c r="F56" s="40"/>
      <c r="G56" s="400"/>
      <c r="H56" s="401"/>
      <c r="I56" s="401"/>
      <c r="J56" s="402"/>
      <c r="K56" s="29"/>
      <c r="L56" s="105"/>
      <c r="P56" s="301" t="str">
        <f t="shared" si="23"/>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37"/>
      <c r="E57" s="438"/>
      <c r="F57" s="40"/>
      <c r="G57" s="400"/>
      <c r="H57" s="401"/>
      <c r="I57" s="401"/>
      <c r="J57" s="402"/>
      <c r="K57" s="29"/>
      <c r="L57" s="105"/>
      <c r="P57" s="301" t="str">
        <f t="shared" si="23"/>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37"/>
      <c r="E58" s="438"/>
      <c r="F58" s="40"/>
      <c r="G58" s="400"/>
      <c r="H58" s="401"/>
      <c r="I58" s="401"/>
      <c r="J58" s="402"/>
      <c r="K58" s="29"/>
      <c r="L58" s="105"/>
      <c r="P58" s="301" t="str">
        <f t="shared" si="23"/>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37" t="s">
        <v>26</v>
      </c>
      <c r="E59" s="438"/>
      <c r="F59" s="40"/>
      <c r="G59" s="400"/>
      <c r="H59" s="401"/>
      <c r="I59" s="401"/>
      <c r="J59" s="402"/>
      <c r="K59" s="29"/>
      <c r="L59" s="105"/>
      <c r="P59" s="301" t="str">
        <f t="shared" si="23"/>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23"/>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23"/>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23"/>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23"/>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2.2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7" t="s">
        <v>26</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37" t="s">
        <v>26</v>
      </c>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7" t="s">
        <v>27</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t="s">
        <v>27</v>
      </c>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7" t="s">
        <v>26</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37" t="s">
        <v>26</v>
      </c>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37" t="s">
        <v>25</v>
      </c>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37" t="s">
        <v>22</v>
      </c>
      <c r="E117" s="438"/>
      <c r="F117" s="50"/>
      <c r="G117" s="454"/>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7" t="s">
        <v>25</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37" t="s">
        <v>25</v>
      </c>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32</v>
      </c>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A80996CC-A7B7-406F-BEDF-B496A9378094}"/>
    <hyperlink ref="D24" r:id="rId2" xr:uid="{4DD54569-962E-453B-A1B1-C047CFADF8C3}"/>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E10" sqref="E10"/>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54.7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t="s">
        <v>20056</v>
      </c>
      <c r="B5" s="304"/>
      <c r="C5" s="152"/>
      <c r="D5" s="149"/>
      <c r="E5" s="149"/>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si="1">IF(AND(C5="Smelter not listed",OR(LEN(D5)=0,LEN(E5)=0)),1,0)</f>
        <v>0</v>
      </c>
      <c r="AB5" s="314" t="str">
        <f t="shared" ref="AB5:AB12" si="2">IF(C5="","",B5)</f>
        <v/>
      </c>
    </row>
    <row r="6" spans="1:34" s="170" customFormat="1" ht="20.25">
      <c r="A6" s="198" t="s">
        <v>20057</v>
      </c>
      <c r="B6" s="304"/>
      <c r="C6" s="152"/>
      <c r="D6" s="149"/>
      <c r="E6" s="149"/>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si="1"/>
        <v>0</v>
      </c>
      <c r="AB6" s="314" t="str">
        <f t="shared" si="2"/>
        <v/>
      </c>
    </row>
    <row r="7" spans="1:34" s="170" customFormat="1" ht="25.5">
      <c r="A7" s="198"/>
      <c r="B7" s="304" t="s">
        <v>18642</v>
      </c>
      <c r="C7" s="152" t="s">
        <v>308</v>
      </c>
      <c r="D7" s="149" t="s">
        <v>20058</v>
      </c>
      <c r="E7" s="149" t="s">
        <v>65</v>
      </c>
      <c r="F7" s="149">
        <f ca="1">IF(ISERROR($V7),"",OFFSET('Smelter Look-up'!$E$4,$V7-4,0))</f>
        <v>0</v>
      </c>
      <c r="G7" s="149" t="str">
        <f ca="1">IF(C7=$X$4,"Enter smelter details",IF(ISERROR($V7),"",OFFSET('Smelter Look-up'!$F$4,$V7-4,0)))</f>
        <v>Enter smelter details</v>
      </c>
      <c r="H7" s="206">
        <f ca="1">IF(ISERROR($V7),"",OFFSET('Smelter Look-up'!$G$4,$V7-4,0))</f>
        <v>0</v>
      </c>
      <c r="I7" s="207">
        <f ca="1">IF(ISERROR($V7),"",OFFSET('Smelter Look-up'!$H$4,$V7-4,0))</f>
        <v>0</v>
      </c>
      <c r="J7" s="207">
        <f ca="1">IF(ISERROR($V7),"",OFFSET('Smelter Look-up'!$I$4,$V7-4,0))</f>
        <v>0</v>
      </c>
      <c r="K7" s="150"/>
      <c r="L7" s="150"/>
      <c r="M7" s="150"/>
      <c r="N7" s="150"/>
      <c r="O7" s="150"/>
      <c r="P7" s="209"/>
      <c r="Q7" s="151"/>
      <c r="R7" s="149" t="str">
        <f ca="1">IF(ISERROR($V7),"",OFFSET('Smelter Look-up'!$C$4,$V7-4,0)&amp;"")</f>
        <v/>
      </c>
      <c r="S7" s="155" t="str">
        <f t="shared" ca="1" si="0"/>
        <v>CN</v>
      </c>
      <c r="T7" s="155" t="str">
        <f ca="1">IF(B7="","",IF(ISERROR(MATCH($J7,SorP!$B$1:$B$6226,0)),"",INDIRECT("'SorP'!$A$"&amp;MATCH($S7&amp;$J7,SorP!C:C,0))))</f>
        <v/>
      </c>
      <c r="U7" s="168"/>
      <c r="V7" s="169">
        <f>IF(C7="",NA(),MATCH($B7&amp;$C7,'Smelter Look-up'!$J:$J,0))</f>
        <v>435</v>
      </c>
      <c r="X7" s="170">
        <f t="shared" si="1"/>
        <v>0</v>
      </c>
      <c r="AB7" s="314" t="str">
        <f t="shared" si="2"/>
        <v>Nickel</v>
      </c>
    </row>
    <row r="8" spans="1:34" s="170" customFormat="1" ht="25.5">
      <c r="A8" s="198"/>
      <c r="B8" s="304" t="s">
        <v>18641</v>
      </c>
      <c r="C8" s="152" t="s">
        <v>308</v>
      </c>
      <c r="D8" s="149" t="s">
        <v>20059</v>
      </c>
      <c r="E8" s="149" t="s">
        <v>65</v>
      </c>
      <c r="F8" s="149">
        <f ca="1">IF(ISERROR($V8),"",OFFSET('Smelter Look-up'!$E$4,$V8-4,0))</f>
        <v>0</v>
      </c>
      <c r="G8" s="149">
        <v>2171</v>
      </c>
      <c r="H8" s="206">
        <f ca="1">IF(ISERROR($V8),"",OFFSET('Smelter Look-up'!$G$4,$V8-4,0))</f>
        <v>0</v>
      </c>
      <c r="I8" s="207">
        <f ca="1">IF(ISERROR($V8),"",OFFSET('Smelter Look-up'!$H$4,$V8-4,0))</f>
        <v>0</v>
      </c>
      <c r="J8" s="207">
        <f ca="1">IF(ISERROR($V8),"",OFFSET('Smelter Look-up'!$I$4,$V8-4,0))</f>
        <v>0</v>
      </c>
      <c r="K8" s="150"/>
      <c r="L8" s="150"/>
      <c r="M8" s="150"/>
      <c r="N8" s="150"/>
      <c r="O8" s="150"/>
      <c r="P8" s="209"/>
      <c r="Q8" s="151"/>
      <c r="R8" s="149" t="str">
        <f ca="1">IF(ISERROR($V8),"",OFFSET('Smelter Look-up'!$C$4,$V8-4,0)&amp;"")</f>
        <v/>
      </c>
      <c r="S8" s="155" t="str">
        <f t="shared" ca="1" si="0"/>
        <v>CN</v>
      </c>
      <c r="T8" s="155" t="str">
        <f ca="1">IF(B8="","",IF(ISERROR(MATCH($J8,SorP!$B$1:$B$6226,0)),"",INDIRECT("'SorP'!$A$"&amp;MATCH($S8&amp;$J8,SorP!C:C,0))))</f>
        <v/>
      </c>
      <c r="U8" s="168"/>
      <c r="V8" s="169">
        <f>IF(C8="",NA(),MATCH($B8&amp;$C8,'Smelter Look-up'!$J:$J,0))</f>
        <v>274</v>
      </c>
      <c r="X8" s="170">
        <f t="shared" si="1"/>
        <v>0</v>
      </c>
      <c r="AB8" s="314" t="str">
        <f t="shared" si="2"/>
        <v>Copper</v>
      </c>
    </row>
    <row r="9" spans="1:34" s="170" customFormat="1" ht="25.5">
      <c r="A9" s="198"/>
      <c r="B9" s="304" t="s">
        <v>18641</v>
      </c>
      <c r="C9" s="152" t="s">
        <v>308</v>
      </c>
      <c r="D9" s="149" t="s">
        <v>20060</v>
      </c>
      <c r="E9" s="149" t="s">
        <v>65</v>
      </c>
      <c r="F9" s="149">
        <f ca="1">IF(ISERROR($V9),"",OFFSET('Smelter Look-up'!$E$4,$V9-4,0))</f>
        <v>0</v>
      </c>
      <c r="G9" s="149" t="str">
        <f ca="1">IF(C9=$X$4,"Enter smelter details",IF(ISERROR($V9),"",OFFSET('Smelter Look-up'!$F$4,$V9-4,0)))</f>
        <v>Enter smelter details</v>
      </c>
      <c r="H9" s="206">
        <f ca="1">IF(ISERROR($V9),"",OFFSET('Smelter Look-up'!$G$4,$V9-4,0))</f>
        <v>0</v>
      </c>
      <c r="I9" s="207">
        <f ca="1">IF(ISERROR($V9),"",OFFSET('Smelter Look-up'!$H$4,$V9-4,0))</f>
        <v>0</v>
      </c>
      <c r="J9" s="207">
        <f ca="1">IF(ISERROR($V9),"",OFFSET('Smelter Look-up'!$I$4,$V9-4,0))</f>
        <v>0</v>
      </c>
      <c r="K9" s="150"/>
      <c r="L9" s="150"/>
      <c r="M9" s="150"/>
      <c r="N9" s="150"/>
      <c r="O9" s="150"/>
      <c r="P9" s="209"/>
      <c r="Q9" s="151"/>
      <c r="R9" s="149" t="str">
        <f ca="1">IF(ISERROR($V9),"",OFFSET('Smelter Look-up'!$C$4,$V9-4,0)&amp;"")</f>
        <v/>
      </c>
      <c r="S9" s="155" t="str">
        <f t="shared" ca="1" si="0"/>
        <v>CN</v>
      </c>
      <c r="T9" s="155" t="str">
        <f ca="1">IF(B9="","",IF(ISERROR(MATCH($J9,SorP!$B$1:$B$6226,0)),"",INDIRECT("'SorP'!$A$"&amp;MATCH($S9&amp;$J9,SorP!C:C,0))))</f>
        <v/>
      </c>
      <c r="U9" s="168"/>
      <c r="V9" s="169">
        <f>IF(C9="",NA(),MATCH($B9&amp;$C9,'Smelter Look-up'!$J:$J,0))</f>
        <v>274</v>
      </c>
      <c r="X9" s="170">
        <f t="shared" si="1"/>
        <v>0</v>
      </c>
      <c r="AB9" s="314" t="str">
        <f t="shared" si="2"/>
        <v>Copper</v>
      </c>
    </row>
    <row r="10" spans="1:34" s="170" customFormat="1" ht="25.5">
      <c r="A10" s="198"/>
      <c r="B10" s="304" t="s">
        <v>18642</v>
      </c>
      <c r="C10" s="152" t="s">
        <v>308</v>
      </c>
      <c r="D10" s="149" t="s">
        <v>20061</v>
      </c>
      <c r="E10" s="149" t="s">
        <v>65</v>
      </c>
      <c r="F10" s="149">
        <f ca="1">IF(ISERROR($V10),"",OFFSET('Smelter Look-up'!$E$4,$V10-4,0))</f>
        <v>0</v>
      </c>
      <c r="G10" s="149" t="str">
        <f ca="1">IF(C10=$X$4,"Enter smelter details",IF(ISERROR($V10),"",OFFSET('Smelter Look-up'!$F$4,$V10-4,0)))</f>
        <v>Enter smelter details</v>
      </c>
      <c r="H10" s="206">
        <f ca="1">IF(ISERROR($V10),"",OFFSET('Smelter Look-up'!$G$4,$V10-4,0))</f>
        <v>0</v>
      </c>
      <c r="I10" s="207">
        <f ca="1">IF(ISERROR($V10),"",OFFSET('Smelter Look-up'!$H$4,$V10-4,0))</f>
        <v>0</v>
      </c>
      <c r="J10" s="207">
        <f ca="1">IF(ISERROR($V10),"",OFFSET('Smelter Look-up'!$I$4,$V10-4,0))</f>
        <v>0</v>
      </c>
      <c r="K10" s="150"/>
      <c r="L10" s="150"/>
      <c r="M10" s="150"/>
      <c r="N10" s="150"/>
      <c r="O10" s="150"/>
      <c r="P10" s="209"/>
      <c r="Q10" s="151"/>
      <c r="R10" s="149" t="str">
        <f ca="1">IF(ISERROR($V10),"",OFFSET('Smelter Look-up'!$C$4,$V10-4,0)&amp;"")</f>
        <v/>
      </c>
      <c r="S10" s="155" t="str">
        <f t="shared" ca="1" si="0"/>
        <v>CN</v>
      </c>
      <c r="T10" s="155" t="str">
        <f ca="1">IF(B10="","",IF(ISERROR(MATCH($J10,SorP!$B$1:$B$6226,0)),"",INDIRECT("'SorP'!$A$"&amp;MATCH($S10&amp;$J10,SorP!C:C,0))))</f>
        <v/>
      </c>
      <c r="U10" s="168"/>
      <c r="V10" s="169">
        <f>IF(C10="",NA(),MATCH($B10&amp;$C10,'Smelter Look-up'!$J:$J,0))</f>
        <v>435</v>
      </c>
      <c r="X10" s="170">
        <f t="shared" si="1"/>
        <v>0</v>
      </c>
      <c r="AB10" s="314" t="str">
        <f t="shared" si="2"/>
        <v>Nickel</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ca="1">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tabSelected="1" zoomScaleNormal="100" workbookViewId="0">
      <pane xSplit="1" ySplit="3" topLeftCell="B72" activePane="bottomRight" state="frozen"/>
      <selection pane="topRight" activeCell="B24" sqref="B24:J24"/>
      <selection pane="bottomLeft" activeCell="B24" sqref="B24:J24"/>
      <selection pane="bottomRight" activeCell="D115" sqref="D115"/>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Mueller Electric</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Michael Polansky</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mpolansky@muellerelectric.com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216-771-5225</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Michael Polansky</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mpolansky@muellerelectric.com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45867</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 t="shared" ref="D17:D22" si="5">IF(H17=1,"Click here to answer question 1 for specified mineral","")</f>
        <v/>
      </c>
      <c r="E17" s="16" t="s">
        <v>18</v>
      </c>
      <c r="F17" s="323">
        <f t="shared" ref="F17:F22" si="6">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 t="shared" si="5"/>
        <v/>
      </c>
      <c r="E18" s="16" t="s">
        <v>15</v>
      </c>
      <c r="F18" s="323">
        <f t="shared" si="6"/>
        <v>1</v>
      </c>
      <c r="G18" s="62">
        <f>IF(B18=0,1,0)</f>
        <v>0</v>
      </c>
      <c r="H18" s="63">
        <f>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si="5"/>
        <v/>
      </c>
      <c r="E19" s="16" t="s">
        <v>15</v>
      </c>
      <c r="F19" s="323">
        <f t="shared" si="6"/>
        <v>1</v>
      </c>
      <c r="G19" s="62">
        <f>IF(B19=0,1,0)</f>
        <v>0</v>
      </c>
      <c r="H19" s="63">
        <f>F19*G19</f>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5"/>
        <v/>
      </c>
      <c r="E20" s="16" t="s">
        <v>15</v>
      </c>
      <c r="F20" s="323">
        <f t="shared" si="6"/>
        <v>1</v>
      </c>
      <c r="G20" s="62">
        <f>IF(B20=0,1,0)</f>
        <v>0</v>
      </c>
      <c r="H20" s="63">
        <f>F20*G20</f>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5"/>
        <v/>
      </c>
      <c r="E21" s="16"/>
      <c r="F21" s="323">
        <f t="shared" si="6"/>
        <v>1</v>
      </c>
      <c r="G21" s="62">
        <f>IF(B21=0,1,0)</f>
        <v>0</v>
      </c>
      <c r="H21" s="63">
        <f>F21*G21</f>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5"/>
        <v/>
      </c>
      <c r="E22" s="16"/>
      <c r="F22" s="323">
        <f t="shared" si="6"/>
        <v>1</v>
      </c>
      <c r="G22" s="62">
        <f>IF(B22=0,1,0)</f>
        <v>0</v>
      </c>
      <c r="H22" s="63">
        <f>F22*G22</f>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7">IF(H28=1,J28,I28)</f>
        <v>Complete</v>
      </c>
      <c r="D28" s="316" t="str">
        <f t="shared" ref="D28:D33" si="8">IF(H28=1,"Click here to answer question 2 for specified mineral","")</f>
        <v/>
      </c>
      <c r="E28" s="16" t="s">
        <v>15</v>
      </c>
      <c r="F28" s="84">
        <f t="shared" ref="F28:F33" si="9">IF(OR(A17="",B17="No",B17="Unknown",B17="Not declaring"),0,1)</f>
        <v>0</v>
      </c>
      <c r="G28" s="62">
        <f t="shared" ref="G28:G33" si="10">IF(B28=0,1,0)</f>
        <v>1</v>
      </c>
      <c r="H28" s="63">
        <f t="shared" ref="H28:H33" si="11">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7"/>
        <v>Complete</v>
      </c>
      <c r="D29" s="316" t="str">
        <f t="shared" si="8"/>
        <v/>
      </c>
      <c r="E29" s="16" t="s">
        <v>15</v>
      </c>
      <c r="F29" s="84">
        <f t="shared" si="9"/>
        <v>1</v>
      </c>
      <c r="G29" s="62">
        <f t="shared" si="10"/>
        <v>0</v>
      </c>
      <c r="H29" s="63">
        <f t="shared" si="11"/>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7"/>
        <v>Complete</v>
      </c>
      <c r="D30" s="316" t="str">
        <f t="shared" si="8"/>
        <v/>
      </c>
      <c r="E30" s="16"/>
      <c r="F30" s="84">
        <f t="shared" si="9"/>
        <v>0</v>
      </c>
      <c r="G30" s="62">
        <f t="shared" si="10"/>
        <v>1</v>
      </c>
      <c r="H30" s="63">
        <f t="shared" si="11"/>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7"/>
        <v>Complete</v>
      </c>
      <c r="D31" s="316" t="str">
        <f t="shared" si="8"/>
        <v/>
      </c>
      <c r="E31" s="16"/>
      <c r="F31" s="84">
        <f t="shared" si="9"/>
        <v>0</v>
      </c>
      <c r="G31" s="62">
        <f t="shared" si="10"/>
        <v>1</v>
      </c>
      <c r="H31" s="63">
        <f t="shared" si="11"/>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7"/>
        <v>Complete</v>
      </c>
      <c r="D32" s="316" t="str">
        <f t="shared" si="8"/>
        <v/>
      </c>
      <c r="E32" s="16"/>
      <c r="F32" s="84">
        <f t="shared" si="9"/>
        <v>0</v>
      </c>
      <c r="G32" s="62">
        <f t="shared" si="10"/>
        <v>1</v>
      </c>
      <c r="H32" s="63">
        <f t="shared" si="11"/>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7"/>
        <v>Complete</v>
      </c>
      <c r="D33" s="316" t="str">
        <f t="shared" si="8"/>
        <v/>
      </c>
      <c r="E33" s="16"/>
      <c r="F33" s="84">
        <f t="shared" si="9"/>
        <v>1</v>
      </c>
      <c r="G33" s="62">
        <f t="shared" si="10"/>
        <v>0</v>
      </c>
      <c r="H33" s="63">
        <f t="shared" si="11"/>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7"/>
        <v>0</v>
      </c>
      <c r="D34" s="229"/>
      <c r="E34" s="16"/>
      <c r="F34" s="84"/>
      <c r="G34" s="62"/>
      <c r="H34" s="63"/>
      <c r="I34" s="131"/>
    </row>
    <row r="35" spans="1:10" ht="21.95" hidden="1" customHeight="1">
      <c r="A35" s="80" t="str">
        <f>Declaration!B49</f>
        <v/>
      </c>
      <c r="B35" s="79">
        <f>Declaration!D49</f>
        <v>0</v>
      </c>
      <c r="C35" s="136">
        <f t="shared" si="7"/>
        <v>0</v>
      </c>
      <c r="D35" s="229"/>
      <c r="E35" s="16"/>
      <c r="F35" s="84"/>
      <c r="G35" s="62"/>
      <c r="H35" s="63"/>
      <c r="I35" s="131"/>
    </row>
    <row r="36" spans="1:10" ht="21.95" hidden="1" customHeight="1">
      <c r="A36" s="80" t="str">
        <f>Declaration!B50</f>
        <v/>
      </c>
      <c r="B36" s="79">
        <f>Declaration!D50</f>
        <v>0</v>
      </c>
      <c r="C36" s="136">
        <f t="shared" si="7"/>
        <v>0</v>
      </c>
      <c r="D36" s="229"/>
      <c r="E36" s="16"/>
      <c r="F36" s="84"/>
      <c r="G36" s="62"/>
      <c r="H36" s="63"/>
      <c r="I36" s="131"/>
    </row>
    <row r="37" spans="1:10" ht="21.95" hidden="1" customHeight="1">
      <c r="A37" s="80" t="str">
        <f>Declaration!B51</f>
        <v/>
      </c>
      <c r="B37" s="79">
        <f>Declaration!D51</f>
        <v>0</v>
      </c>
      <c r="C37" s="136">
        <f t="shared" si="7"/>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 t="shared" ref="D39:D44" si="12">IF(H39=1,"Click here to answer question 3 for Specified mineral","")</f>
        <v/>
      </c>
      <c r="E39" s="16" t="s">
        <v>15</v>
      </c>
      <c r="F39" s="84">
        <f t="shared" ref="F39:F44" si="13">IF(OR(A17="",B17="No",B17="Unknown",B17="Not declaring",B28="No",B28="Unknown"),0,1)</f>
        <v>0</v>
      </c>
      <c r="G39" s="62">
        <f t="shared" ref="G39:G44" si="14">IF(B39=0,1,0)</f>
        <v>1</v>
      </c>
      <c r="H39" s="63">
        <f t="shared" ref="H39:H44"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Unknown</v>
      </c>
      <c r="C40" s="136" t="str">
        <f t="shared" ca="1" si="3"/>
        <v>Complete</v>
      </c>
      <c r="D40" s="318" t="str">
        <f t="shared" si="12"/>
        <v/>
      </c>
      <c r="E40" s="16" t="s">
        <v>15</v>
      </c>
      <c r="F40" s="84">
        <f t="shared" si="13"/>
        <v>1</v>
      </c>
      <c r="G40" s="62">
        <f t="shared" si="14"/>
        <v>0</v>
      </c>
      <c r="H40" s="63">
        <f t="shared" si="15"/>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2"/>
        <v/>
      </c>
      <c r="E41" s="16"/>
      <c r="F41" s="84">
        <f t="shared" si="13"/>
        <v>0</v>
      </c>
      <c r="G41" s="62">
        <f t="shared" si="14"/>
        <v>1</v>
      </c>
      <c r="H41" s="63">
        <f t="shared" si="15"/>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2"/>
        <v/>
      </c>
      <c r="E42" s="16"/>
      <c r="F42" s="84">
        <f t="shared" si="13"/>
        <v>0</v>
      </c>
      <c r="G42" s="62">
        <f t="shared" si="14"/>
        <v>1</v>
      </c>
      <c r="H42" s="63">
        <f t="shared" si="15"/>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2"/>
        <v/>
      </c>
      <c r="E43" s="16"/>
      <c r="F43" s="84">
        <f t="shared" si="13"/>
        <v>0</v>
      </c>
      <c r="G43" s="62">
        <f t="shared" si="14"/>
        <v>1</v>
      </c>
      <c r="H43" s="63">
        <f t="shared" si="15"/>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Unknown</v>
      </c>
      <c r="C44" s="136" t="str">
        <f t="shared" ca="1" si="3"/>
        <v>Complete</v>
      </c>
      <c r="D44" s="318" t="str">
        <f t="shared" si="12"/>
        <v/>
      </c>
      <c r="E44" s="16"/>
      <c r="F44" s="84">
        <f t="shared" si="13"/>
        <v>1</v>
      </c>
      <c r="G44" s="62">
        <f t="shared" si="14"/>
        <v>0</v>
      </c>
      <c r="H44" s="63">
        <f t="shared" si="15"/>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 t="shared" ref="D50:D55" si="16">IF(H50=1,"Click here to answer question 4 for specified mineral","")</f>
        <v/>
      </c>
      <c r="E50" s="16" t="s">
        <v>15</v>
      </c>
      <c r="F50" s="84">
        <f t="shared" ref="F50:F55" si="17">F39</f>
        <v>0</v>
      </c>
      <c r="G50" s="62">
        <f t="shared" ref="G50:G55" si="18">IF(B50=0,1,0)</f>
        <v>1</v>
      </c>
      <c r="H50" s="63">
        <f t="shared" ref="H50:H55" si="19">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Unknown</v>
      </c>
      <c r="C51" s="136" t="str">
        <f t="shared" ref="C51:C59" ca="1" si="20">IF(H51=1,J51,I51)</f>
        <v>Complete</v>
      </c>
      <c r="D51" s="318" t="str">
        <f t="shared" si="16"/>
        <v/>
      </c>
      <c r="E51" s="16"/>
      <c r="F51" s="84">
        <f t="shared" si="17"/>
        <v>1</v>
      </c>
      <c r="G51" s="62">
        <f t="shared" si="18"/>
        <v>0</v>
      </c>
      <c r="H51" s="63">
        <f t="shared" si="19"/>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16"/>
        <v/>
      </c>
      <c r="E52" s="16"/>
      <c r="F52" s="84">
        <f t="shared" si="17"/>
        <v>0</v>
      </c>
      <c r="G52" s="62">
        <f t="shared" si="18"/>
        <v>1</v>
      </c>
      <c r="H52" s="63">
        <f t="shared" si="19"/>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16"/>
        <v/>
      </c>
      <c r="E53" s="16"/>
      <c r="F53" s="84">
        <f t="shared" si="17"/>
        <v>0</v>
      </c>
      <c r="G53" s="62">
        <f t="shared" si="18"/>
        <v>1</v>
      </c>
      <c r="H53" s="63">
        <f t="shared" si="19"/>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16"/>
        <v/>
      </c>
      <c r="E54" s="16"/>
      <c r="F54" s="84">
        <f t="shared" si="17"/>
        <v>0</v>
      </c>
      <c r="G54" s="62">
        <f t="shared" si="18"/>
        <v>1</v>
      </c>
      <c r="H54" s="63">
        <f t="shared" si="19"/>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Unknown</v>
      </c>
      <c r="C55" s="136" t="str">
        <f t="shared" ca="1" si="20"/>
        <v>Complete</v>
      </c>
      <c r="D55" s="318" t="str">
        <f t="shared" si="16"/>
        <v/>
      </c>
      <c r="E55" s="16"/>
      <c r="F55" s="84">
        <f t="shared" si="17"/>
        <v>1</v>
      </c>
      <c r="G55" s="62">
        <f t="shared" si="18"/>
        <v>0</v>
      </c>
      <c r="H55" s="63">
        <f t="shared" si="19"/>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 t="shared" ref="D61:D66" si="21">IF(H61=1,"Click here to answer question 5 for specified mineral","")</f>
        <v/>
      </c>
      <c r="E61" s="16" t="s">
        <v>18</v>
      </c>
      <c r="F61" s="84">
        <f t="shared" ref="F61:F66" si="22">F50</f>
        <v>0</v>
      </c>
      <c r="G61" s="62">
        <f t="shared" ref="G61:G66" si="23">IF(B61=0,1,0)</f>
        <v>1</v>
      </c>
      <c r="H61" s="63">
        <f t="shared" ref="H61:H66" si="24">F61*G61</f>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Greater than 90%</v>
      </c>
      <c r="C62" s="136" t="str">
        <f t="shared" ca="1" si="3"/>
        <v>Complete</v>
      </c>
      <c r="D62" s="319" t="str">
        <f t="shared" si="21"/>
        <v/>
      </c>
      <c r="E62" s="16" t="s">
        <v>18</v>
      </c>
      <c r="F62" s="84">
        <f t="shared" si="22"/>
        <v>1</v>
      </c>
      <c r="G62" s="62">
        <f t="shared" si="23"/>
        <v>0</v>
      </c>
      <c r="H62" s="63">
        <f t="shared" si="24"/>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1"/>
        <v/>
      </c>
      <c r="E63" s="16"/>
      <c r="F63" s="84">
        <f t="shared" si="22"/>
        <v>0</v>
      </c>
      <c r="G63" s="62">
        <f t="shared" si="23"/>
        <v>1</v>
      </c>
      <c r="H63" s="63">
        <f t="shared" si="24"/>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1"/>
        <v/>
      </c>
      <c r="E64" s="16"/>
      <c r="F64" s="84">
        <f t="shared" si="22"/>
        <v>0</v>
      </c>
      <c r="G64" s="62">
        <f t="shared" si="23"/>
        <v>1</v>
      </c>
      <c r="H64" s="63">
        <f t="shared" si="24"/>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1"/>
        <v/>
      </c>
      <c r="E65" s="16"/>
      <c r="F65" s="84">
        <f t="shared" si="22"/>
        <v>0</v>
      </c>
      <c r="G65" s="62">
        <f t="shared" si="23"/>
        <v>1</v>
      </c>
      <c r="H65" s="63">
        <f t="shared" si="24"/>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Greater than 90%</v>
      </c>
      <c r="C66" s="136" t="str">
        <f t="shared" ca="1" si="3"/>
        <v>Complete</v>
      </c>
      <c r="D66" s="319" t="str">
        <f t="shared" si="21"/>
        <v/>
      </c>
      <c r="E66" s="16"/>
      <c r="F66" s="84">
        <f t="shared" si="22"/>
        <v>1</v>
      </c>
      <c r="G66" s="62">
        <f t="shared" si="23"/>
        <v>0</v>
      </c>
      <c r="H66" s="63">
        <f t="shared" si="24"/>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 t="shared" ref="D72:D77" si="25">IF(H72=1,"Click here to answer question 6 for specified mineral","")</f>
        <v/>
      </c>
      <c r="E72" s="16" t="s">
        <v>13</v>
      </c>
      <c r="F72" s="84">
        <f t="shared" ref="F72:F77" si="26">F61</f>
        <v>0</v>
      </c>
      <c r="G72" s="62">
        <f t="shared" ref="G72:G77" si="27">IF(B72=0,1,0)</f>
        <v>1</v>
      </c>
      <c r="H72" s="63">
        <f t="shared" ref="H72:H77" si="28">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Unknown</v>
      </c>
      <c r="C73" s="136" t="str">
        <f t="shared" ref="C73:C81" ca="1" si="29">IF(H73=1,J73,I73)</f>
        <v>Complete</v>
      </c>
      <c r="D73" s="319" t="str">
        <f t="shared" si="25"/>
        <v/>
      </c>
      <c r="E73" s="16" t="s">
        <v>13</v>
      </c>
      <c r="F73" s="84">
        <f t="shared" si="26"/>
        <v>1</v>
      </c>
      <c r="G73" s="62">
        <f t="shared" si="27"/>
        <v>0</v>
      </c>
      <c r="H73" s="63">
        <f t="shared" si="28"/>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29"/>
        <v>Complete</v>
      </c>
      <c r="D74" s="319" t="str">
        <f t="shared" si="25"/>
        <v/>
      </c>
      <c r="E74" s="16"/>
      <c r="F74" s="84">
        <f t="shared" si="26"/>
        <v>0</v>
      </c>
      <c r="G74" s="62">
        <f t="shared" si="27"/>
        <v>1</v>
      </c>
      <c r="H74" s="63">
        <f t="shared" si="28"/>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29"/>
        <v>Complete</v>
      </c>
      <c r="D75" s="319" t="str">
        <f t="shared" si="25"/>
        <v/>
      </c>
      <c r="E75" s="16"/>
      <c r="F75" s="84">
        <f t="shared" si="26"/>
        <v>0</v>
      </c>
      <c r="G75" s="62">
        <f t="shared" si="27"/>
        <v>1</v>
      </c>
      <c r="H75" s="63">
        <f t="shared" si="28"/>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29"/>
        <v>Complete</v>
      </c>
      <c r="D76" s="319" t="str">
        <f t="shared" si="25"/>
        <v/>
      </c>
      <c r="E76" s="16"/>
      <c r="F76" s="84">
        <f t="shared" si="26"/>
        <v>0</v>
      </c>
      <c r="G76" s="62">
        <f t="shared" si="27"/>
        <v>1</v>
      </c>
      <c r="H76" s="63">
        <f t="shared" si="28"/>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Unknown</v>
      </c>
      <c r="C77" s="136" t="str">
        <f t="shared" ca="1" si="29"/>
        <v>Complete</v>
      </c>
      <c r="D77" s="319" t="str">
        <f t="shared" si="25"/>
        <v/>
      </c>
      <c r="E77" s="16"/>
      <c r="F77" s="84">
        <f t="shared" si="26"/>
        <v>1</v>
      </c>
      <c r="G77" s="62">
        <f t="shared" si="27"/>
        <v>0</v>
      </c>
      <c r="H77" s="63">
        <f t="shared" si="28"/>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29"/>
        <v>0</v>
      </c>
      <c r="D78" s="87"/>
      <c r="E78" s="16"/>
      <c r="F78" s="84"/>
      <c r="G78" s="62"/>
      <c r="H78" s="63"/>
      <c r="I78" s="131"/>
    </row>
    <row r="79" spans="1:10" ht="21.95" hidden="1" customHeight="1">
      <c r="A79" s="80" t="str">
        <f>Declaration!B97</f>
        <v/>
      </c>
      <c r="B79" s="79">
        <f>Declaration!D97</f>
        <v>0</v>
      </c>
      <c r="C79" s="136">
        <f t="shared" si="29"/>
        <v>0</v>
      </c>
      <c r="D79" s="87"/>
      <c r="E79" s="16"/>
      <c r="F79" s="84"/>
      <c r="G79" s="62"/>
      <c r="H79" s="63"/>
      <c r="I79" s="131"/>
    </row>
    <row r="80" spans="1:10" ht="21.95" hidden="1" customHeight="1">
      <c r="A80" s="80" t="str">
        <f>Declaration!B98</f>
        <v/>
      </c>
      <c r="B80" s="79">
        <f>Declaration!D98</f>
        <v>0</v>
      </c>
      <c r="C80" s="136">
        <f t="shared" si="29"/>
        <v>0</v>
      </c>
      <c r="D80" s="87"/>
      <c r="E80" s="16" t="s">
        <v>13</v>
      </c>
      <c r="F80" s="84"/>
      <c r="G80" s="62"/>
      <c r="H80" s="63"/>
      <c r="I80" s="131"/>
    </row>
    <row r="81" spans="1:10" ht="21.95" hidden="1" customHeight="1">
      <c r="A81" s="80" t="str">
        <f>Declaration!B99</f>
        <v/>
      </c>
      <c r="B81" s="79">
        <f>Declaration!D99</f>
        <v>0</v>
      </c>
      <c r="C81" s="136">
        <f t="shared" si="29"/>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0">IF(H83=1,J83,I83)</f>
        <v>Complete</v>
      </c>
      <c r="D83" s="319" t="str">
        <f t="shared" ref="D83:D88" si="31">IF(H83=1,"Click here to answer question 7 for specified mineral","")</f>
        <v/>
      </c>
      <c r="E83" s="16" t="s">
        <v>15</v>
      </c>
      <c r="F83" s="84">
        <f t="shared" ref="F83:F88" si="32">F72</f>
        <v>0</v>
      </c>
      <c r="G83" s="62">
        <f t="shared" ref="G83:G88" si="33">IF(B83=0,1,0)</f>
        <v>1</v>
      </c>
      <c r="H83" s="63">
        <f t="shared" ref="H83:H88" si="34">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0"/>
        <v>Complete</v>
      </c>
      <c r="D84" s="319" t="str">
        <f t="shared" si="31"/>
        <v/>
      </c>
      <c r="E84" s="16" t="s">
        <v>15</v>
      </c>
      <c r="F84" s="84">
        <f t="shared" si="32"/>
        <v>1</v>
      </c>
      <c r="G84" s="62">
        <f t="shared" si="33"/>
        <v>0</v>
      </c>
      <c r="H84" s="63">
        <f t="shared" si="34"/>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0"/>
        <v>Complete</v>
      </c>
      <c r="D85" s="319" t="str">
        <f t="shared" si="31"/>
        <v/>
      </c>
      <c r="E85" s="16"/>
      <c r="F85" s="84">
        <f t="shared" si="32"/>
        <v>0</v>
      </c>
      <c r="G85" s="62">
        <f t="shared" si="33"/>
        <v>1</v>
      </c>
      <c r="H85" s="63">
        <f t="shared" si="34"/>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0"/>
        <v>Complete</v>
      </c>
      <c r="D86" s="319" t="str">
        <f t="shared" si="31"/>
        <v/>
      </c>
      <c r="E86" s="16"/>
      <c r="F86" s="84">
        <f t="shared" si="32"/>
        <v>0</v>
      </c>
      <c r="G86" s="62">
        <f t="shared" si="33"/>
        <v>1</v>
      </c>
      <c r="H86" s="63">
        <f t="shared" si="34"/>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0"/>
        <v>Complete</v>
      </c>
      <c r="D87" s="319" t="str">
        <f t="shared" si="31"/>
        <v/>
      </c>
      <c r="E87" s="16"/>
      <c r="F87" s="84">
        <f t="shared" si="32"/>
        <v>0</v>
      </c>
      <c r="G87" s="62">
        <f t="shared" si="33"/>
        <v>1</v>
      </c>
      <c r="H87" s="63">
        <f t="shared" si="34"/>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0"/>
        <v>Complete</v>
      </c>
      <c r="D88" s="319" t="str">
        <f t="shared" si="31"/>
        <v/>
      </c>
      <c r="E88" s="16"/>
      <c r="F88" s="84">
        <f t="shared" si="32"/>
        <v>1</v>
      </c>
      <c r="G88" s="62">
        <f t="shared" si="33"/>
        <v>0</v>
      </c>
      <c r="H88" s="63">
        <f t="shared" si="34"/>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0"/>
        <v>0</v>
      </c>
      <c r="D89" s="88"/>
      <c r="E89" s="16"/>
      <c r="F89" s="84"/>
      <c r="G89" s="62"/>
      <c r="H89" s="63"/>
      <c r="I89" s="131"/>
    </row>
    <row r="90" spans="1:10" ht="21.95" hidden="1" customHeight="1">
      <c r="A90" s="80" t="str">
        <f>Declaration!B109</f>
        <v/>
      </c>
      <c r="B90" s="79">
        <f>Declaration!D109</f>
        <v>0</v>
      </c>
      <c r="C90" s="136">
        <f t="shared" si="30"/>
        <v>0</v>
      </c>
      <c r="D90" s="88"/>
      <c r="E90" s="16"/>
      <c r="F90" s="84"/>
      <c r="G90" s="62"/>
      <c r="H90" s="63"/>
      <c r="I90" s="131"/>
    </row>
    <row r="91" spans="1:10" ht="21.95" hidden="1" customHeight="1">
      <c r="A91" s="80" t="str">
        <f>Declaration!B110</f>
        <v/>
      </c>
      <c r="B91" s="79">
        <f>Declaration!D110</f>
        <v>0</v>
      </c>
      <c r="C91" s="136">
        <f t="shared" si="30"/>
        <v>0</v>
      </c>
      <c r="D91" s="88"/>
      <c r="E91" s="16" t="s">
        <v>15</v>
      </c>
      <c r="F91" s="84"/>
      <c r="G91" s="62"/>
      <c r="H91" s="63"/>
      <c r="I91" s="131"/>
    </row>
    <row r="92" spans="1:10" ht="21.95" hidden="1" customHeight="1">
      <c r="A92" s="80" t="str">
        <f>Declaration!B111</f>
        <v/>
      </c>
      <c r="B92" s="79">
        <f>Declaration!D111</f>
        <v>0</v>
      </c>
      <c r="C92" s="136">
        <f t="shared" si="30"/>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IF(B94=0,1,0)</f>
        <v>0</v>
      </c>
      <c r="H94" s="63">
        <f>F94*G94</f>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F$94</f>
        <v>1</v>
      </c>
      <c r="G95" s="62">
        <f>IF(B95=0,1,0)</f>
        <v>0</v>
      </c>
      <c r="H95" s="63">
        <f>F95*G95</f>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35">IF(H98=1,J98,I98)</f>
        <v>Complete</v>
      </c>
      <c r="D98" s="321" t="str">
        <f t="shared" ref="D98:D103" si="36">IF(H98=1,"Click here to answer question (C)","")</f>
        <v/>
      </c>
      <c r="E98" s="16"/>
      <c r="F98" s="84">
        <f t="shared" ref="F98:F103" si="37">F39</f>
        <v>0</v>
      </c>
      <c r="G98" s="62">
        <f t="shared" ref="G98:G103" si="38">IF(B98=0,1,0)</f>
        <v>1</v>
      </c>
      <c r="H98" s="63">
        <f t="shared" ref="H98:H103" si="39">F98*G98</f>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35"/>
        <v>Complete</v>
      </c>
      <c r="D99" s="321" t="str">
        <f t="shared" si="36"/>
        <v/>
      </c>
      <c r="E99" s="16"/>
      <c r="F99" s="84">
        <f t="shared" si="37"/>
        <v>1</v>
      </c>
      <c r="G99" s="62">
        <f t="shared" si="38"/>
        <v>0</v>
      </c>
      <c r="H99" s="63">
        <f t="shared" si="39"/>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35"/>
        <v>Complete</v>
      </c>
      <c r="D100" s="321" t="str">
        <f t="shared" si="36"/>
        <v/>
      </c>
      <c r="E100" s="16"/>
      <c r="F100" s="84">
        <f t="shared" si="37"/>
        <v>0</v>
      </c>
      <c r="G100" s="62">
        <f t="shared" si="38"/>
        <v>1</v>
      </c>
      <c r="H100" s="63">
        <f t="shared" si="39"/>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35"/>
        <v>Complete</v>
      </c>
      <c r="D101" s="321" t="str">
        <f t="shared" si="36"/>
        <v/>
      </c>
      <c r="E101" s="16"/>
      <c r="F101" s="84">
        <f t="shared" si="37"/>
        <v>0</v>
      </c>
      <c r="G101" s="62">
        <f t="shared" si="38"/>
        <v>1</v>
      </c>
      <c r="H101" s="63">
        <f t="shared" si="39"/>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35"/>
        <v>Complete</v>
      </c>
      <c r="D102" s="321" t="str">
        <f t="shared" si="36"/>
        <v/>
      </c>
      <c r="E102" s="16"/>
      <c r="F102" s="84">
        <f t="shared" si="37"/>
        <v>0</v>
      </c>
      <c r="G102" s="62">
        <f t="shared" si="38"/>
        <v>1</v>
      </c>
      <c r="H102" s="63">
        <f t="shared" si="39"/>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35"/>
        <v>Complete</v>
      </c>
      <c r="D103" s="321" t="str">
        <f t="shared" si="36"/>
        <v/>
      </c>
      <c r="E103" s="16"/>
      <c r="F103" s="84">
        <f t="shared" si="37"/>
        <v>1</v>
      </c>
      <c r="G103" s="62">
        <f t="shared" si="38"/>
        <v>0</v>
      </c>
      <c r="H103" s="63">
        <f t="shared" si="39"/>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35"/>
        <v>0</v>
      </c>
      <c r="D104" s="193"/>
      <c r="E104" s="16"/>
      <c r="F104" s="84"/>
      <c r="G104" s="62"/>
      <c r="H104" s="63"/>
      <c r="I104" s="131"/>
    </row>
    <row r="105" spans="1:10" ht="24.95" hidden="1" customHeight="1">
      <c r="A105" s="79" t="str">
        <f>Declaration!B127</f>
        <v/>
      </c>
      <c r="B105" s="79">
        <f>Declaration!D127</f>
        <v>0</v>
      </c>
      <c r="C105" s="136">
        <f t="shared" si="35"/>
        <v>0</v>
      </c>
      <c r="D105" s="193"/>
      <c r="E105" s="16"/>
      <c r="F105" s="84"/>
      <c r="G105" s="62"/>
      <c r="H105" s="63"/>
      <c r="I105" s="131"/>
    </row>
    <row r="106" spans="1:10" ht="24.95" hidden="1" customHeight="1">
      <c r="A106" s="79" t="str">
        <f>Declaration!B128</f>
        <v/>
      </c>
      <c r="B106" s="79">
        <f>Declaration!D128</f>
        <v>0</v>
      </c>
      <c r="C106" s="136">
        <f t="shared" si="35"/>
        <v>0</v>
      </c>
      <c r="D106" s="193"/>
      <c r="E106" s="16"/>
      <c r="F106" s="84"/>
      <c r="G106" s="62"/>
      <c r="H106" s="63"/>
      <c r="I106" s="131"/>
    </row>
    <row r="107" spans="1:10" ht="24.95" hidden="1" customHeight="1">
      <c r="A107" s="79" t="str">
        <f>Declaration!B129</f>
        <v/>
      </c>
      <c r="B107" s="79">
        <f>Declaration!D129</f>
        <v>0</v>
      </c>
      <c r="C107" s="136">
        <f t="shared" si="35"/>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35"/>
        <v>Complete</v>
      </c>
      <c r="D108" s="321" t="str">
        <f>IF(H108=1,"Click here to answer question (D)","")</f>
        <v/>
      </c>
      <c r="E108" s="16" t="s">
        <v>15</v>
      </c>
      <c r="F108" s="84">
        <f>F$94</f>
        <v>1</v>
      </c>
      <c r="G108" s="62">
        <f>IF(B108=0,1,0)</f>
        <v>0</v>
      </c>
      <c r="H108" s="63">
        <f>F108*G108</f>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35"/>
        <v>Complete</v>
      </c>
      <c r="D109" s="321" t="str">
        <f>IF(H109=1,"Click here to answer question (E)","")</f>
        <v/>
      </c>
      <c r="E109" s="16" t="s">
        <v>15</v>
      </c>
      <c r="F109" s="84">
        <f>F$94</f>
        <v>1</v>
      </c>
      <c r="G109" s="62">
        <f>IF(B109=0,1,0)</f>
        <v>0</v>
      </c>
      <c r="H109" s="63">
        <f>F109*G109</f>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35"/>
        <v>Complete</v>
      </c>
      <c r="D110" s="321" t="str">
        <f>IF(H110=1,"Click here to answer question (F)","")</f>
        <v/>
      </c>
      <c r="E110" s="16" t="s">
        <v>15</v>
      </c>
      <c r="F110" s="84">
        <f>F$94</f>
        <v>1</v>
      </c>
      <c r="G110" s="62">
        <f>IF(B110=0,1,0)</f>
        <v>0</v>
      </c>
      <c r="H110" s="63">
        <f>F110*G110</f>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35"/>
        <v>Complete</v>
      </c>
      <c r="D111" s="321" t="str">
        <f>IF(H111=1,"Click here to answer question (G)","")</f>
        <v/>
      </c>
      <c r="E111" s="16" t="s">
        <v>15</v>
      </c>
      <c r="F111" s="84">
        <f>F$94</f>
        <v>1</v>
      </c>
      <c r="G111" s="62">
        <f>IF(B111=0,1,0)</f>
        <v>0</v>
      </c>
      <c r="H111" s="63">
        <f>F111*G111</f>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35"/>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0">IF(H114=1,J114,I114)</f>
        <v>Complete</v>
      </c>
      <c r="D114" s="379" t="str">
        <f t="shared" ref="D114:D119" si="41">IF(H114=0,"","Click here to provide smelter information")</f>
        <v/>
      </c>
      <c r="E114" s="16" t="s">
        <v>15</v>
      </c>
      <c r="F114" s="84">
        <f t="shared" ref="F114:F119" si="42">F39</f>
        <v>0</v>
      </c>
      <c r="G114" s="62">
        <f>IF(AND(COUNTIF(SmelterIdetifiedForMetal,A114)&gt;0,COUNTIF('Smelter List'!AB$5:AB$2504,A114)&gt;0),0,1)</f>
        <v>1</v>
      </c>
      <c r="H114" s="63">
        <f t="shared" ref="H114:H119" si="43">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 t="shared" ref="K114:K119" si="44">IF(H28&gt;0,1,0)</f>
        <v>0</v>
      </c>
    </row>
    <row r="115" spans="1:12" ht="41.45" customHeight="1">
      <c r="A115" s="135" t="str">
        <f>Declaration!AA13</f>
        <v>Copper</v>
      </c>
      <c r="B115" s="79"/>
      <c r="C115" s="136" t="str">
        <f t="shared" ca="1" si="40"/>
        <v>Complete</v>
      </c>
      <c r="D115" s="379" t="str">
        <f t="shared" si="41"/>
        <v/>
      </c>
      <c r="E115" s="16"/>
      <c r="F115" s="84">
        <f t="shared" si="42"/>
        <v>1</v>
      </c>
      <c r="G115" s="62">
        <f>IF(AND(COUNTIF(SmelterIdetifiedForMetal,A115)&gt;0,COUNTIF('Smelter List'!AB$5:AB$2504,A115)&gt;0),0,1)</f>
        <v>0</v>
      </c>
      <c r="H115" s="63">
        <f t="shared" si="43"/>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si="44"/>
        <v>0</v>
      </c>
    </row>
    <row r="116" spans="1:12" ht="41.45" customHeight="1">
      <c r="A116" s="135" t="str">
        <f>Declaration!AA14</f>
        <v>Graphite</v>
      </c>
      <c r="B116" s="79"/>
      <c r="C116" s="136" t="str">
        <f t="shared" ca="1" si="40"/>
        <v>Complete</v>
      </c>
      <c r="D116" s="379" t="str">
        <f t="shared" si="41"/>
        <v/>
      </c>
      <c r="E116" s="16"/>
      <c r="F116" s="84">
        <f t="shared" si="42"/>
        <v>0</v>
      </c>
      <c r="G116" s="62">
        <f>IF(AND(COUNTIF(SmelterIdetifiedForMetal,A116)&gt;0,COUNTIF('Smelter List'!AB$5:AB$2504,A116)&gt;0),0,1)</f>
        <v>1</v>
      </c>
      <c r="H116" s="63">
        <f t="shared" si="43"/>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44"/>
        <v>0</v>
      </c>
    </row>
    <row r="117" spans="1:12" ht="41.45" customHeight="1">
      <c r="A117" s="135" t="str">
        <f>Declaration!AA15</f>
        <v>Lithium</v>
      </c>
      <c r="B117" s="79"/>
      <c r="C117" s="136" t="str">
        <f t="shared" ca="1" si="40"/>
        <v>Complete</v>
      </c>
      <c r="D117" s="379" t="str">
        <f t="shared" si="41"/>
        <v/>
      </c>
      <c r="E117" s="16"/>
      <c r="F117" s="84">
        <f t="shared" si="42"/>
        <v>0</v>
      </c>
      <c r="G117" s="62">
        <f>IF(AND(COUNTIF(SmelterIdetifiedForMetal,A117)&gt;0,COUNTIF('Smelter List'!AB$5:AB$2504,A117)&gt;0),0,1)</f>
        <v>1</v>
      </c>
      <c r="H117" s="63">
        <f t="shared" si="4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44"/>
        <v>0</v>
      </c>
    </row>
    <row r="118" spans="1:12" ht="41.45" customHeight="1">
      <c r="A118" s="135" t="str">
        <f>Declaration!AA16</f>
        <v>Mica</v>
      </c>
      <c r="B118" s="79"/>
      <c r="C118" s="136" t="str">
        <f t="shared" ca="1" si="40"/>
        <v>Complete</v>
      </c>
      <c r="D118" s="379" t="str">
        <f t="shared" si="41"/>
        <v/>
      </c>
      <c r="E118" s="16"/>
      <c r="F118" s="84">
        <f t="shared" si="42"/>
        <v>0</v>
      </c>
      <c r="G118" s="62">
        <f>IF(AND(COUNTIF(SmelterIdetifiedForMetal,A118)&gt;0,COUNTIF('Smelter List'!AB$5:AB$2504,A118)&gt;0),0,1)</f>
        <v>1</v>
      </c>
      <c r="H118" s="63">
        <f t="shared" si="4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44"/>
        <v>0</v>
      </c>
    </row>
    <row r="119" spans="1:12" ht="41.45" customHeight="1">
      <c r="A119" s="135" t="str">
        <f>Declaration!AA17</f>
        <v>Nickel</v>
      </c>
      <c r="B119" s="79"/>
      <c r="C119" s="136" t="str">
        <f t="shared" ca="1" si="40"/>
        <v>Complete</v>
      </c>
      <c r="D119" s="379" t="str">
        <f t="shared" si="41"/>
        <v/>
      </c>
      <c r="E119" s="16"/>
      <c r="F119" s="84">
        <f t="shared" si="42"/>
        <v>1</v>
      </c>
      <c r="G119" s="62">
        <f>IF(AND(COUNTIF(SmelterIdetifiedForMetal,A119)&gt;0,COUNTIF('Smelter List'!AB$5:AB$2504,A119)&gt;0),0,1)</f>
        <v>0</v>
      </c>
      <c r="H119" s="63">
        <f t="shared" si="4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44"/>
        <v>0</v>
      </c>
    </row>
    <row r="120" spans="1:12" ht="24.95" hidden="1" customHeight="1">
      <c r="A120" s="135" t="str">
        <f>Declaration!AA18</f>
        <v/>
      </c>
      <c r="B120" s="79"/>
      <c r="C120" s="136">
        <f t="shared" si="40"/>
        <v>0</v>
      </c>
      <c r="D120" s="220"/>
      <c r="E120" s="16"/>
      <c r="F120" s="84"/>
      <c r="G120" s="62"/>
      <c r="H120" s="63"/>
      <c r="I120" s="131"/>
      <c r="K120" s="134"/>
    </row>
    <row r="121" spans="1:12" ht="24.95" hidden="1" customHeight="1">
      <c r="A121" s="135" t="str">
        <f>Declaration!AA19</f>
        <v/>
      </c>
      <c r="B121" s="79"/>
      <c r="C121" s="136">
        <f t="shared" si="40"/>
        <v>0</v>
      </c>
      <c r="D121" s="220"/>
      <c r="E121" s="16"/>
      <c r="F121" s="84"/>
      <c r="G121" s="62"/>
      <c r="H121" s="63"/>
      <c r="I121" s="131"/>
      <c r="K121" s="134"/>
    </row>
    <row r="122" spans="1:12" ht="24.95" hidden="1" customHeight="1">
      <c r="A122" s="135" t="str">
        <f>Declaration!AA20</f>
        <v/>
      </c>
      <c r="B122" s="79"/>
      <c r="C122" s="136">
        <f t="shared" si="40"/>
        <v>0</v>
      </c>
      <c r="D122" s="85"/>
      <c r="E122" s="16" t="s">
        <v>15</v>
      </c>
      <c r="F122" s="84"/>
      <c r="G122" s="62"/>
      <c r="H122" s="63"/>
      <c r="I122" s="131"/>
      <c r="K122" s="134"/>
    </row>
    <row r="123" spans="1:12" ht="24.95" hidden="1" customHeight="1">
      <c r="A123" s="135" t="str">
        <f>Declaration!AA21</f>
        <v/>
      </c>
      <c r="B123" s="79"/>
      <c r="C123" s="136">
        <f t="shared" si="40"/>
        <v>0</v>
      </c>
      <c r="D123" s="85"/>
      <c r="E123" s="16" t="s">
        <v>15</v>
      </c>
      <c r="F123" s="84"/>
      <c r="G123" s="62"/>
      <c r="H123" s="63"/>
      <c r="I123" s="131"/>
      <c r="K123" s="134"/>
    </row>
    <row r="124" spans="1:12" ht="24.95"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B5" sqref="B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t="s">
        <v>18641</v>
      </c>
      <c r="B5" s="362"/>
      <c r="C5" s="362"/>
      <c r="D5" s="362"/>
      <c r="E5" s="362"/>
      <c r="F5" s="362"/>
      <c r="G5" s="363"/>
      <c r="H5" s="363"/>
      <c r="I5" s="364"/>
      <c r="J5" s="364"/>
      <c r="K5" s="364"/>
      <c r="L5" s="364"/>
      <c r="M5" s="364"/>
      <c r="N5" s="339" t="str">
        <f t="shared" ref="N5:N68" ca="1" si="0">IF(A5="","",IF(ISERROR(MATCH($F5,CL,0)),"Unknown",INDIRECT("'C'!$A$"&amp;MATCH($F5,CL,0)+1)))</f>
        <v>Unknown</v>
      </c>
      <c r="O5" s="339" t="s">
        <v>19143</v>
      </c>
      <c r="P5" s="340"/>
      <c r="Q5" s="341" t="str">
        <f t="shared" ref="Q5:Q68" si="1">A5&amp;B5</f>
        <v>Copper</v>
      </c>
      <c r="R5" s="341" t="b">
        <f t="shared" ref="R5:R68" si="2">OR(ISBLANK(B5),ISBLANK(C5))</f>
        <v>1</v>
      </c>
      <c r="S5" s="341" t="str">
        <f t="shared" ref="S5:S68" si="3">IF(R5,"",A5&amp;"+")</f>
        <v/>
      </c>
    </row>
    <row r="6" spans="1:19" s="341" customFormat="1" ht="20.100000000000001" customHeight="1">
      <c r="A6" s="304" t="s">
        <v>18642</v>
      </c>
      <c r="B6" s="336"/>
      <c r="C6" s="336"/>
      <c r="D6" s="336"/>
      <c r="E6" s="336"/>
      <c r="F6" s="336"/>
      <c r="G6" s="337"/>
      <c r="H6" s="337"/>
      <c r="I6" s="338"/>
      <c r="J6" s="338"/>
      <c r="K6" s="338"/>
      <c r="L6" s="338"/>
      <c r="M6" s="338"/>
      <c r="N6" s="339" t="str">
        <f t="shared" ca="1" si="0"/>
        <v>Unknown</v>
      </c>
      <c r="O6" s="339" t="s">
        <v>19143</v>
      </c>
      <c r="P6" s="340"/>
      <c r="Q6" s="341" t="str">
        <f t="shared" si="1"/>
        <v>Nickel</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A2502&amp;B2502</f>
        <v/>
      </c>
      <c r="R2502" s="341" t="b">
        <f>OR(ISBLANK(B2502),ISBLANK(C2502))</f>
        <v>1</v>
      </c>
      <c r="S2502" s="341" t="str">
        <f>IF(R2502,"",A2502&amp;"+")</f>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A2503&amp;B2503</f>
        <v/>
      </c>
      <c r="R2503" s="341" t="b">
        <f>OR(ISBLANK(B2503),ISBLANK(C2503))</f>
        <v>1</v>
      </c>
      <c r="S2503" s="341" t="str">
        <f>IF(R2503,"",A2503&amp;"+")</f>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A2504&amp;B2504</f>
        <v/>
      </c>
      <c r="R2504" s="341" t="b">
        <f>OR(ISBLANK(B2504),ISBLANK(C2504))</f>
        <v>1</v>
      </c>
      <c r="S2504" s="341" t="str">
        <f>IF(R2504,"",A2504&amp;"+")</f>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M436"/>
  <sheetViews>
    <sheetView zoomScaleNormal="100" workbookViewId="0">
      <pane ySplit="4" topLeftCell="A194" activePane="bottomLeft" state="frozen"/>
      <selection activeCell="B24" sqref="B24:J24"/>
      <selection pane="bottomLeft" activeCell="C182" sqref="C182"/>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hidden="1">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hidden="1">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hidden="1">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hidden="1">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hidden="1">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hidden="1">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hidden="1">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hidden="1">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hidden="1">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hidden="1">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hidden="1">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hidden="1">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hidden="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hidden="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hidden="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hidden="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hidden="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hidden="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hidden="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hidden="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hidden="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hidden="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hidden="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hidden="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hidden="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hidden="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hidden="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hidden="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hidden="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hidden="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hidden="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hidden="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hidden="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hidden="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hidden="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hidden="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hidden="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hidden="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hidden="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hidden="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hidden="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hidden="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hidden="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hidden="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hidden="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hidden="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hidden="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hidden="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hidden="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hidden="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hidden="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hidden="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hidden="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hidden="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hidden="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hidden="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hidden="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hidden="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hidden="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hidden="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hidden="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hidden="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hidden="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hidden="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hidden="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hidden="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hidden="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hidden="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hidden="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hidden="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hidden="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hidden="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hidden="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hidden="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hidden="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hidden="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hidden="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hidden="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hidden="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hidden="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hidden="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hidden="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hidden="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hidden="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hidden="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hidden="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hidden="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hidden="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hidden="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hidden="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hidden="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hidden="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hidden="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hidden="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hidden="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hidden="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hidden="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hidden="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hidden="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hidden="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hidden="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hidden="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hidden="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hidden="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hidden="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hidden="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hidden="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hidden="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hidden="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hidden="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hidden="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hidden="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hidden="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hidden="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hidden="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hidden="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hidden="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hidden="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hidden="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hidden="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hidden="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hidden="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hidden="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hidden="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hidden="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hidden="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hidden="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hidden="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A132&amp;B132</f>
        <v>CobaltPT QMB New Energy Materials</v>
      </c>
    </row>
    <row r="133" spans="1:11" hidden="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hidden="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5">A134&amp;B134</f>
        <v>CobaltRuashi</v>
      </c>
    </row>
    <row r="135" spans="1:11" hidden="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5"/>
        <v>CobaltRuashi Mining SAS</v>
      </c>
    </row>
    <row r="136" spans="1:11" hidden="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5"/>
        <v>CobaltRuiyilu Simple Resources Co., Ltd./ Luilu (Kolwezi)</v>
      </c>
    </row>
    <row r="137" spans="1:11" hidden="1">
      <c r="A137" s="156" t="s">
        <v>40</v>
      </c>
      <c r="B137" s="156" t="s">
        <v>264</v>
      </c>
      <c r="C137" s="156" t="s">
        <v>94</v>
      </c>
      <c r="D137" s="156" t="s">
        <v>95</v>
      </c>
      <c r="E137" s="156" t="s">
        <v>96</v>
      </c>
      <c r="F137" s="157" t="s">
        <v>12</v>
      </c>
      <c r="H137" s="285" t="s">
        <v>97</v>
      </c>
      <c r="I137" s="285" t="s">
        <v>98</v>
      </c>
      <c r="J137" s="156" t="str">
        <f t="shared" si="4"/>
        <v>CobaltSherritt</v>
      </c>
      <c r="K137" s="156" t="str">
        <f t="shared" si="5"/>
        <v>CobaltSherritt</v>
      </c>
    </row>
    <row r="138" spans="1:11" hidden="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5"/>
        <v>CobaltSichuan Jayson New Energy Technology Co., Ltd.</v>
      </c>
    </row>
    <row r="139" spans="1:11" hidden="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5"/>
        <v>CobaltSimple Resources Co., Ltd.</v>
      </c>
    </row>
    <row r="140" spans="1:11" hidden="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5"/>
        <v>CobaltSOCIETE MINIERE DU KATANGA (Lupoto Plant)</v>
      </c>
    </row>
    <row r="141" spans="1:11" hidden="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5"/>
        <v>CobaltSociete pour le Traitment du Terril de Lubumbashi (STL)</v>
      </c>
    </row>
    <row r="142" spans="1:11" hidden="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5"/>
        <v>CobaltSumitomo Metal Mining</v>
      </c>
    </row>
    <row r="143" spans="1:11" hidden="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5"/>
        <v>CobaltSungEel HiMetal Co., Ltd.</v>
      </c>
    </row>
    <row r="144" spans="1:11" hidden="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5"/>
        <v>CobaltSungEel HiTech Co., Ltd.</v>
      </c>
    </row>
    <row r="145" spans="1:11" hidden="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5"/>
        <v>CobaltTaganito HPAL Nickel Corp.</v>
      </c>
    </row>
    <row r="146" spans="1:11" hidden="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5"/>
        <v>CobaltTaganito HPAL Nickel Corporation (THPAL)</v>
      </c>
    </row>
    <row r="147" spans="1:11" hidden="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5"/>
        <v>CobaltTenke Fungrume Mining (TFM)</v>
      </c>
    </row>
    <row r="148" spans="1:11" hidden="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5"/>
        <v>CobaltTenke Fungurume</v>
      </c>
    </row>
    <row r="149" spans="1:11" hidden="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5"/>
        <v>CobaltTenke Fungurume Mining SA</v>
      </c>
    </row>
    <row r="150" spans="1:11" hidden="1">
      <c r="A150" s="156" t="s">
        <v>40</v>
      </c>
      <c r="B150" s="156" t="s">
        <v>275</v>
      </c>
      <c r="C150" s="156" t="s">
        <v>86</v>
      </c>
      <c r="D150" s="156" t="s">
        <v>87</v>
      </c>
      <c r="E150" s="156" t="s">
        <v>88</v>
      </c>
      <c r="F150" s="157" t="s">
        <v>12</v>
      </c>
      <c r="H150" s="285" t="s">
        <v>89</v>
      </c>
      <c r="I150" s="285" t="s">
        <v>89</v>
      </c>
      <c r="J150" s="156" t="str">
        <f t="shared" si="4"/>
        <v>CobaltThe Ambatovy</v>
      </c>
      <c r="K150" s="156" t="str">
        <f t="shared" si="5"/>
        <v>CobaltThe Ambatovy</v>
      </c>
    </row>
    <row r="151" spans="1:11" hidden="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5"/>
        <v>CobaltTianjin Maolian Science &amp; Technology Co., Ltd.</v>
      </c>
    </row>
    <row r="152" spans="1:11" hidden="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5"/>
        <v>CobaltUmicore Finland Oy</v>
      </c>
    </row>
    <row r="153" spans="1:11" hidden="1">
      <c r="A153" s="156" t="s">
        <v>40</v>
      </c>
      <c r="B153" s="156" t="s">
        <v>276</v>
      </c>
      <c r="C153" s="156" t="s">
        <v>276</v>
      </c>
      <c r="D153" s="156" t="s">
        <v>277</v>
      </c>
      <c r="E153" s="156" t="s">
        <v>278</v>
      </c>
      <c r="F153" s="157" t="s">
        <v>12</v>
      </c>
      <c r="H153" s="285" t="s">
        <v>279</v>
      </c>
      <c r="I153" s="285" t="s">
        <v>280</v>
      </c>
      <c r="J153" s="156" t="str">
        <f t="shared" si="4"/>
        <v>CobaltUmicore Olen</v>
      </c>
      <c r="K153" s="156" t="str">
        <f t="shared" si="5"/>
        <v>CobaltUmicore Olen</v>
      </c>
    </row>
    <row r="154" spans="1:11" hidden="1">
      <c r="A154" s="156" t="s">
        <v>40</v>
      </c>
      <c r="B154" s="156" t="s">
        <v>19162</v>
      </c>
      <c r="C154" s="156" t="s">
        <v>19162</v>
      </c>
      <c r="D154" s="156" t="s">
        <v>76</v>
      </c>
      <c r="E154" s="156" t="s">
        <v>77</v>
      </c>
      <c r="F154" s="157" t="s">
        <v>12</v>
      </c>
      <c r="H154" s="285" t="s">
        <v>78</v>
      </c>
      <c r="I154" s="285" t="s">
        <v>79</v>
      </c>
      <c r="J154" s="156" t="str">
        <f>A154&amp;B154</f>
        <v>CobaltUranus Chemicals</v>
      </c>
      <c r="K154" s="156" t="str">
        <f>A154&amp;B154</f>
        <v>CobaltUranus Chemicals</v>
      </c>
    </row>
    <row r="155" spans="1:11" hidden="1">
      <c r="A155" s="156" t="s">
        <v>40</v>
      </c>
      <c r="B155" s="156" t="s">
        <v>19178</v>
      </c>
      <c r="C155" s="156" t="s">
        <v>19178</v>
      </c>
      <c r="D155" s="156" t="s">
        <v>95</v>
      </c>
      <c r="E155" s="156" t="s">
        <v>282</v>
      </c>
      <c r="F155" s="157" t="s">
        <v>12</v>
      </c>
      <c r="H155" s="285" t="s">
        <v>283</v>
      </c>
      <c r="I155" s="285" t="s">
        <v>284</v>
      </c>
      <c r="J155" s="156" t="str">
        <f>A155&amp;B155</f>
        <v>CobaltVale - Long Harbour Processing Plant (LHPP)</v>
      </c>
      <c r="K155" s="156" t="str">
        <f>A155&amp;B155</f>
        <v>CobaltVale - Long Harbour Processing Plant (LHPP)</v>
      </c>
    </row>
    <row r="156" spans="1:11" hidden="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5"/>
        <v>CobaltVale – Long Harbour Processing Plant (LHPP)</v>
      </c>
    </row>
    <row r="157" spans="1:11" hidden="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5"/>
        <v>CobaltVale New Caledonia</v>
      </c>
    </row>
    <row r="158" spans="1:11" hidden="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5"/>
        <v>CobaltVale Nouvelle-Caledonie S.A.S</v>
      </c>
    </row>
    <row r="159" spans="1:11" hidden="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5"/>
        <v>CobaltVital Materials Plant</v>
      </c>
    </row>
    <row r="160" spans="1:11" hidden="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5"/>
        <v>CobaltVital Materials Workshop</v>
      </c>
    </row>
    <row r="161" spans="1:11" hidden="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5"/>
        <v>CobaltW&amp;Q Metal Products Co., Limited</v>
      </c>
    </row>
    <row r="162" spans="1:11" hidden="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5"/>
        <v>CobaltXiangtan Huacheng Nickel Cobalt New Material Co., Ltd.</v>
      </c>
    </row>
    <row r="163" spans="1:11" hidden="1">
      <c r="A163" s="156" t="s">
        <v>40</v>
      </c>
      <c r="B163" s="156" t="s">
        <v>294</v>
      </c>
      <c r="C163" s="156" t="s">
        <v>163</v>
      </c>
      <c r="D163" s="156" t="s">
        <v>65</v>
      </c>
      <c r="E163" s="156" t="s">
        <v>164</v>
      </c>
      <c r="F163" s="157" t="s">
        <v>12</v>
      </c>
      <c r="H163" s="156" t="s">
        <v>165</v>
      </c>
      <c r="I163" s="156" t="s">
        <v>114</v>
      </c>
      <c r="J163" s="156" t="str">
        <f t="shared" si="4"/>
        <v>CobaltXiongfeng</v>
      </c>
      <c r="K163" s="156" t="str">
        <f t="shared" si="5"/>
        <v>CobaltXiongfeng</v>
      </c>
    </row>
    <row r="164" spans="1:11" hidden="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5"/>
        <v>CobaltXTC New Energy Materials (Xiamen) LTD.</v>
      </c>
    </row>
    <row r="165" spans="1:11" hidden="1">
      <c r="A165" s="156" t="s">
        <v>40</v>
      </c>
      <c r="B165" s="156" t="s">
        <v>19235</v>
      </c>
      <c r="C165" s="156" t="s">
        <v>19235</v>
      </c>
      <c r="D165" s="156" t="s">
        <v>65</v>
      </c>
      <c r="E165" s="156" t="s">
        <v>19236</v>
      </c>
      <c r="F165" s="157" t="s">
        <v>12</v>
      </c>
      <c r="H165" s="156" t="s">
        <v>19237</v>
      </c>
      <c r="I165" s="156" t="s">
        <v>171</v>
      </c>
      <c r="J165" s="156" t="str">
        <f t="shared" ref="J165:J172" si="6">A165&amp;B165</f>
        <v>CobaltYichang Brunp Contemporary Amperex Co., Ltd.</v>
      </c>
      <c r="K165" s="156" t="str">
        <f t="shared" ref="K165:K172" si="7">A165&amp;B165</f>
        <v>CobaltYichang Brunp Contemporary Amperex Co., Ltd.</v>
      </c>
    </row>
    <row r="166" spans="1:11" hidden="1">
      <c r="A166" s="156" t="s">
        <v>40</v>
      </c>
      <c r="B166" s="156" t="s">
        <v>19238</v>
      </c>
      <c r="C166" s="156" t="s">
        <v>19238</v>
      </c>
      <c r="D166" s="156" t="s">
        <v>65</v>
      </c>
      <c r="E166" s="156" t="s">
        <v>19239</v>
      </c>
      <c r="F166" s="157" t="s">
        <v>12</v>
      </c>
      <c r="H166" s="156" t="s">
        <v>19237</v>
      </c>
      <c r="I166" s="156" t="s">
        <v>171</v>
      </c>
      <c r="J166" s="156" t="str">
        <f t="shared" si="6"/>
        <v>CobaltYichang Yihua-Brunp New Material Co., Ltd.</v>
      </c>
      <c r="K166" s="156" t="str">
        <f t="shared" si="7"/>
        <v>CobaltYichang Yihua-Brunp New Material Co., Ltd.</v>
      </c>
    </row>
    <row r="167" spans="1:11" hidden="1">
      <c r="A167" s="156" t="s">
        <v>40</v>
      </c>
      <c r="B167" s="156" t="s">
        <v>12066</v>
      </c>
      <c r="C167" s="156" t="s">
        <v>12066</v>
      </c>
      <c r="D167" s="156" t="s">
        <v>65</v>
      </c>
      <c r="E167" s="156" t="s">
        <v>304</v>
      </c>
      <c r="F167" s="157" t="s">
        <v>12</v>
      </c>
      <c r="H167" s="156" t="s">
        <v>204</v>
      </c>
      <c r="I167" s="156" t="s">
        <v>205</v>
      </c>
      <c r="J167" s="156" t="str">
        <f t="shared" si="6"/>
        <v>CobaltZhejiang Greatpower Cobalt Materials Co., Ltd.</v>
      </c>
      <c r="K167" s="156" t="str">
        <f t="shared" si="7"/>
        <v>CobaltZhejiang Greatpower Cobalt Materials Co., Ltd.</v>
      </c>
    </row>
    <row r="168" spans="1:11" hidden="1">
      <c r="A168" s="156" t="s">
        <v>40</v>
      </c>
      <c r="B168" s="156" t="s">
        <v>19179</v>
      </c>
      <c r="C168" s="156" t="s">
        <v>300</v>
      </c>
      <c r="D168" s="156" t="s">
        <v>65</v>
      </c>
      <c r="E168" s="156" t="s">
        <v>301</v>
      </c>
      <c r="F168" s="157" t="s">
        <v>12</v>
      </c>
      <c r="H168" s="156" t="s">
        <v>302</v>
      </c>
      <c r="I168" s="156" t="s">
        <v>205</v>
      </c>
      <c r="J168" s="156" t="str">
        <f t="shared" si="6"/>
        <v>CobaltZhejiang Huayou Cobalt &amp; Nickel Co., Ltd.</v>
      </c>
      <c r="K168" s="156" t="str">
        <f t="shared" si="7"/>
        <v>CobaltZhejiang Huayou Cobalt &amp; Nickel Co., Ltd.</v>
      </c>
    </row>
    <row r="169" spans="1:11" hidden="1">
      <c r="A169" s="156" t="s">
        <v>40</v>
      </c>
      <c r="B169" s="156" t="s">
        <v>299</v>
      </c>
      <c r="C169" s="156" t="s">
        <v>300</v>
      </c>
      <c r="D169" s="156" t="s">
        <v>65</v>
      </c>
      <c r="E169" s="156" t="s">
        <v>301</v>
      </c>
      <c r="F169" s="157" t="s">
        <v>12</v>
      </c>
      <c r="H169" s="156" t="s">
        <v>302</v>
      </c>
      <c r="I169" s="156" t="s">
        <v>205</v>
      </c>
      <c r="J169" s="156" t="str">
        <f t="shared" si="6"/>
        <v>CobaltZhejiang Huayou Cobalt Co., Ltd.</v>
      </c>
      <c r="K169" s="156" t="str">
        <f t="shared" si="7"/>
        <v>CobaltZhejiang Huayou Cobalt Co., Ltd.</v>
      </c>
    </row>
    <row r="170" spans="1:11" hidden="1">
      <c r="A170" s="156" t="s">
        <v>40</v>
      </c>
      <c r="B170" s="156" t="s">
        <v>300</v>
      </c>
      <c r="C170" s="156" t="s">
        <v>300</v>
      </c>
      <c r="D170" s="156" t="s">
        <v>65</v>
      </c>
      <c r="E170" s="156" t="s">
        <v>301</v>
      </c>
      <c r="F170" s="157" t="s">
        <v>12</v>
      </c>
      <c r="H170" s="156" t="s">
        <v>302</v>
      </c>
      <c r="I170" s="156" t="s">
        <v>205</v>
      </c>
      <c r="J170" s="156" t="str">
        <f t="shared" si="6"/>
        <v>CobaltZhejiang Huayou Cobalt Company Limited</v>
      </c>
      <c r="K170" s="156" t="str">
        <f t="shared" si="7"/>
        <v>CobaltZhejiang Huayou Cobalt Company Limited</v>
      </c>
    </row>
    <row r="171" spans="1:11" hidden="1">
      <c r="A171" s="156" t="s">
        <v>40</v>
      </c>
      <c r="B171" s="156" t="s">
        <v>12210</v>
      </c>
      <c r="C171" s="156" t="s">
        <v>12210</v>
      </c>
      <c r="D171" s="156" t="s">
        <v>65</v>
      </c>
      <c r="E171" s="156" t="s">
        <v>235</v>
      </c>
      <c r="F171" s="157" t="s">
        <v>12</v>
      </c>
      <c r="H171" s="156" t="s">
        <v>204</v>
      </c>
      <c r="I171" s="156" t="s">
        <v>205</v>
      </c>
      <c r="J171" s="156" t="str">
        <f t="shared" si="6"/>
        <v>CobaltZhejiang New Era Zhongneng Technology Co., Ltd.</v>
      </c>
      <c r="K171" s="156" t="str">
        <f t="shared" si="7"/>
        <v>CobaltZhejiang New Era Zhongneng Technology Co., Ltd.</v>
      </c>
    </row>
    <row r="172" spans="1:11" hidden="1">
      <c r="A172" s="156" t="s">
        <v>40</v>
      </c>
      <c r="B172" s="156" t="s">
        <v>303</v>
      </c>
      <c r="C172" s="156" t="s">
        <v>12066</v>
      </c>
      <c r="D172" s="156" t="s">
        <v>65</v>
      </c>
      <c r="E172" s="156" t="s">
        <v>304</v>
      </c>
      <c r="F172" s="157" t="s">
        <v>12</v>
      </c>
      <c r="H172" s="156" t="s">
        <v>204</v>
      </c>
      <c r="I172" s="156" t="s">
        <v>205</v>
      </c>
      <c r="J172" s="156" t="str">
        <f t="shared" si="6"/>
        <v>CobaltZhejiang Zhongjin Greatpower Lithium-Battery Industrial Corporation Co., Ltd.</v>
      </c>
      <c r="K172" s="156" t="str">
        <f t="shared" si="7"/>
        <v>CobaltZhejiang Zhongjin Greatpower Lithium-Battery Industrial Corporation Co., Ltd.</v>
      </c>
    </row>
    <row r="173" spans="1:11" hidden="1">
      <c r="A173" s="156" t="s">
        <v>40</v>
      </c>
      <c r="B173" s="156" t="s">
        <v>305</v>
      </c>
      <c r="C173" s="156" t="s">
        <v>305</v>
      </c>
      <c r="D173" s="156" t="s">
        <v>65</v>
      </c>
      <c r="E173" s="156" t="s">
        <v>306</v>
      </c>
      <c r="F173" s="157" t="s">
        <v>12</v>
      </c>
      <c r="H173" s="156" t="s">
        <v>307</v>
      </c>
      <c r="I173" s="156" t="s">
        <v>122</v>
      </c>
      <c r="J173" s="156" t="str">
        <f t="shared" ref="J173:J210" si="8">A173&amp;B173</f>
        <v>CobaltZhuhai Kelixin Metal Materials Co., Ltd.</v>
      </c>
      <c r="K173" s="156" t="str">
        <f t="shared" ref="K173:K210" si="9">A173&amp;B173</f>
        <v>CobaltZhuhai Kelixin Metal Materials Co., Ltd.</v>
      </c>
    </row>
    <row r="174" spans="1:11" hidden="1">
      <c r="A174" s="156" t="s">
        <v>40</v>
      </c>
      <c r="B174" s="156" t="s">
        <v>308</v>
      </c>
      <c r="J174" s="156" t="str">
        <f t="shared" si="8"/>
        <v>CobaltSmelter not listed</v>
      </c>
      <c r="K174" s="156" t="str">
        <f t="shared" si="9"/>
        <v>CobaltSmelter not listed</v>
      </c>
    </row>
    <row r="175" spans="1:11" hidden="1">
      <c r="A175" s="156" t="s">
        <v>40</v>
      </c>
      <c r="B175" s="156" t="s">
        <v>45</v>
      </c>
      <c r="C175" s="156" t="s">
        <v>26</v>
      </c>
      <c r="J175" s="156" t="str">
        <f t="shared" si="8"/>
        <v>CobaltSmelter not yet identified</v>
      </c>
      <c r="K175" s="156" t="str">
        <f t="shared" si="9"/>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8"/>
        <v>CopperAntucoya</v>
      </c>
      <c r="K176" s="156" t="str">
        <f t="shared" si="9"/>
        <v>CopperAntucoya</v>
      </c>
    </row>
    <row r="177" spans="1:11">
      <c r="A177" s="156" t="s">
        <v>18641</v>
      </c>
      <c r="B177" s="156" t="s">
        <v>18650</v>
      </c>
      <c r="C177" s="156" t="s">
        <v>18650</v>
      </c>
      <c r="D177" s="156" t="s">
        <v>1712</v>
      </c>
      <c r="E177" s="156" t="s">
        <v>18651</v>
      </c>
      <c r="F177" s="157" t="s">
        <v>12</v>
      </c>
      <c r="H177" s="285" t="s">
        <v>3963</v>
      </c>
      <c r="I177" s="285" t="s">
        <v>3963</v>
      </c>
      <c r="J177" s="156" t="str">
        <f t="shared" si="8"/>
        <v>CopperAtlantic Copper S.A.</v>
      </c>
      <c r="K177" s="156" t="str">
        <f t="shared" si="9"/>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8"/>
        <v>CopperAurubis Bulgaria</v>
      </c>
      <c r="K178" s="156" t="str">
        <f t="shared" si="9"/>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8"/>
        <v>CopperAurubis Hamburg</v>
      </c>
      <c r="K179" s="156" t="str">
        <f t="shared" si="9"/>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8"/>
        <v>CopperAurubis Hamburg AG</v>
      </c>
      <c r="K180" s="156" t="str">
        <f t="shared" si="9"/>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8"/>
        <v>CopperAurubis Olen nv</v>
      </c>
      <c r="K181" s="156" t="str">
        <f t="shared" si="9"/>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8"/>
        <v>CopperAurubis Pirdop</v>
      </c>
      <c r="K182" s="156" t="str">
        <f t="shared" si="9"/>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8"/>
        <v>CopperBagdad</v>
      </c>
      <c r="K183" s="156" t="str">
        <f t="shared" si="9"/>
        <v>CopperBagdad</v>
      </c>
    </row>
    <row r="184" spans="1:11">
      <c r="A184" s="156" t="s">
        <v>18641</v>
      </c>
      <c r="B184" s="156" t="s">
        <v>18662</v>
      </c>
      <c r="C184" s="156" t="s">
        <v>18663</v>
      </c>
      <c r="D184" s="156" t="s">
        <v>315</v>
      </c>
      <c r="E184" s="156" t="s">
        <v>18664</v>
      </c>
      <c r="F184" s="157" t="s">
        <v>12</v>
      </c>
      <c r="H184" s="285" t="s">
        <v>19190</v>
      </c>
      <c r="I184" s="285" t="s">
        <v>12224</v>
      </c>
      <c r="J184" s="156" t="str">
        <f t="shared" si="8"/>
        <v>CopperBirla Group (Hidalco)</v>
      </c>
      <c r="K184" s="156" t="str">
        <f t="shared" si="9"/>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8"/>
        <v>CopperBoliden Harjavalta Oy</v>
      </c>
      <c r="K185" s="156" t="str">
        <f t="shared" si="9"/>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8"/>
        <v>CopperBoliden Ronnskar</v>
      </c>
      <c r="K186" s="156" t="str">
        <f t="shared" si="9"/>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8"/>
        <v>CopperCaserones</v>
      </c>
      <c r="K187" s="156" t="str">
        <f t="shared" si="9"/>
        <v>CopperCaserones</v>
      </c>
    </row>
    <row r="188" spans="1:11">
      <c r="A188" s="156" t="s">
        <v>18641</v>
      </c>
      <c r="B188" s="156" t="s">
        <v>18671</v>
      </c>
      <c r="C188" s="156" t="s">
        <v>18671</v>
      </c>
      <c r="D188" s="156" t="s">
        <v>95</v>
      </c>
      <c r="E188" s="156" t="s">
        <v>18672</v>
      </c>
      <c r="F188" s="157" t="s">
        <v>12</v>
      </c>
      <c r="H188" s="285" t="s">
        <v>19273</v>
      </c>
      <c r="I188" s="285" t="s">
        <v>328</v>
      </c>
      <c r="J188" s="156" t="str">
        <f t="shared" si="8"/>
        <v>CopperCCR Refinery - Glencore Canada Corporation</v>
      </c>
      <c r="K188" s="156" t="str">
        <f t="shared" si="9"/>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8"/>
        <v>CopperCerro Verde I Leach Pad</v>
      </c>
      <c r="K189" s="156" t="str">
        <f t="shared" si="9"/>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8"/>
        <v>CopperChino (Santa Rita)</v>
      </c>
      <c r="K190" s="156" t="str">
        <f t="shared" si="9"/>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8"/>
        <v>CopperChuquicamata Refinery</v>
      </c>
      <c r="K191" s="156" t="str">
        <f t="shared" si="9"/>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8"/>
        <v>CopperCMOC Kisanfu Mining SARL</v>
      </c>
      <c r="K192" s="156" t="str">
        <f t="shared" si="9"/>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8"/>
        <v>CopperCompagnie Miniere de Musonoie Global SAS</v>
      </c>
      <c r="K193" s="156" t="str">
        <f t="shared" si="9"/>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8"/>
        <v>CopperCopper plant of the Polar Division of PJSC MMC Norilsk Nickel</v>
      </c>
      <c r="K194" s="156" t="str">
        <f t="shared" si="9"/>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8"/>
        <v>CopperCopper Plant Polar Division of MMC Norilsk Nickel</v>
      </c>
      <c r="K195" s="156" t="str">
        <f t="shared" si="9"/>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8"/>
        <v>CopperEl Paso (refinery)</v>
      </c>
      <c r="K196" s="156" t="str">
        <f t="shared" si="9"/>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8"/>
        <v>CopperEl Soldado</v>
      </c>
      <c r="K197" s="156" t="str">
        <f t="shared" si="9"/>
        <v>CopperEl Soldado</v>
      </c>
    </row>
    <row r="198" spans="1:11">
      <c r="A198" s="156" t="s">
        <v>18641</v>
      </c>
      <c r="B198" s="156" t="s">
        <v>18690</v>
      </c>
      <c r="C198" s="156" t="s">
        <v>18690</v>
      </c>
      <c r="D198" s="156" t="s">
        <v>1394</v>
      </c>
      <c r="E198" s="156" t="s">
        <v>18691</v>
      </c>
      <c r="F198" s="157" t="s">
        <v>12</v>
      </c>
      <c r="H198" s="285" t="s">
        <v>19193</v>
      </c>
      <c r="I198" s="285" t="s">
        <v>3130</v>
      </c>
      <c r="J198" s="156" t="str">
        <f t="shared" si="8"/>
        <v>CopperEl Teniente</v>
      </c>
      <c r="K198" s="156" t="str">
        <f t="shared" si="9"/>
        <v>CopperEl Teniente</v>
      </c>
    </row>
    <row r="199" spans="1:11">
      <c r="A199" s="156" t="s">
        <v>18641</v>
      </c>
      <c r="B199" s="156" t="s">
        <v>12195</v>
      </c>
      <c r="C199" s="156" t="s">
        <v>12195</v>
      </c>
      <c r="D199" s="156" t="s">
        <v>1746</v>
      </c>
      <c r="E199" s="156" t="s">
        <v>18692</v>
      </c>
      <c r="F199" s="157" t="s">
        <v>12</v>
      </c>
      <c r="H199" s="285" t="s">
        <v>10986</v>
      </c>
      <c r="I199" s="285" t="s">
        <v>10986</v>
      </c>
      <c r="J199" s="156" t="str">
        <f t="shared" si="8"/>
        <v>CopperEti Bakir A.S</v>
      </c>
      <c r="K199" s="156" t="str">
        <f t="shared" si="9"/>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8"/>
        <v>CopperEti Bakir A.S</v>
      </c>
      <c r="K200" s="156" t="str">
        <f t="shared" si="9"/>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8"/>
        <v>CopperEti Bakir A.S</v>
      </c>
      <c r="K201" s="156" t="str">
        <f t="shared" si="9"/>
        <v>CopperEti Bakir A.S</v>
      </c>
    </row>
    <row r="202" spans="1:11">
      <c r="A202" s="156" t="s">
        <v>18641</v>
      </c>
      <c r="B202" s="156" t="s">
        <v>12243</v>
      </c>
      <c r="C202" s="156" t="s">
        <v>12243</v>
      </c>
      <c r="D202" s="156" t="s">
        <v>60</v>
      </c>
      <c r="E202" s="156" t="s">
        <v>18693</v>
      </c>
      <c r="F202" s="157" t="s">
        <v>12</v>
      </c>
      <c r="H202" s="285" t="s">
        <v>12245</v>
      </c>
      <c r="I202" s="285" t="s">
        <v>63</v>
      </c>
      <c r="J202" s="156" t="str">
        <f t="shared" si="8"/>
        <v>CopperExcellen Minerals SARL</v>
      </c>
      <c r="K202" s="156" t="str">
        <f t="shared" si="9"/>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8"/>
        <v>CopperGabriela Mistral (Gaby)</v>
      </c>
      <c r="K203" s="156" t="str">
        <f t="shared" si="9"/>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8"/>
        <v>CopperGlencore Nikkelverk Refinery</v>
      </c>
      <c r="K204" s="156" t="str">
        <f t="shared" si="9"/>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8"/>
        <v>CopperHindalco Industries Ltd - Unit Birla Copper</v>
      </c>
      <c r="K205" s="156" t="str">
        <f t="shared" si="9"/>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8"/>
        <v>CopperImpala Platinum - Base Metal Refinery (BMR)</v>
      </c>
      <c r="K206" s="156" t="str">
        <f t="shared" si="9"/>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8"/>
        <v>CopperImpala Platinum - Rustenburg Smelter</v>
      </c>
      <c r="K207" s="156" t="str">
        <f t="shared" si="9"/>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8"/>
        <v>CopperImpala Platinum Ltd.</v>
      </c>
      <c r="K208" s="156" t="str">
        <f t="shared" si="9"/>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8"/>
        <v>CopperImpala Refineries – Base Metals Refinery (BMR)</v>
      </c>
      <c r="K209" s="156" t="str">
        <f t="shared" si="9"/>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8"/>
        <v>CopperImpala Rustenburg</v>
      </c>
      <c r="K210" s="156" t="str">
        <f t="shared" si="9"/>
        <v>CopperImpala Rustenburg</v>
      </c>
    </row>
    <row r="211" spans="1:11">
      <c r="A211" s="156" t="s">
        <v>18641</v>
      </c>
      <c r="B211" s="156" t="s">
        <v>18702</v>
      </c>
      <c r="C211" s="156" t="s">
        <v>18702</v>
      </c>
      <c r="D211" s="156" t="s">
        <v>133</v>
      </c>
      <c r="E211" s="156" t="s">
        <v>18703</v>
      </c>
      <c r="F211" s="157" t="s">
        <v>12</v>
      </c>
      <c r="H211" s="285" t="s">
        <v>19276</v>
      </c>
      <c r="I211" s="285" t="s">
        <v>6019</v>
      </c>
      <c r="J211" s="156" t="str">
        <f>A211&amp;B211</f>
        <v>CopperJX Nippon Mining &amp; Metals Co., Ltd. Hitachi</v>
      </c>
      <c r="K211" s="156" t="str">
        <f>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A212&amp;B212</f>
        <v>CopperKamoto Copper Company</v>
      </c>
      <c r="K212" s="156" t="str">
        <f>A212&amp;B212</f>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0">A213&amp;B213</f>
        <v>CopperKennecott Utah Copper LLC</v>
      </c>
      <c r="K213" s="156" t="str">
        <f t="shared" ref="K213:K275" si="11">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0"/>
        <v>CopperKennecott Utah Copper LLC (Rio Tinto Kennecott or RTK)</v>
      </c>
      <c r="K214" s="156" t="str">
        <f t="shared" si="11"/>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0"/>
        <v>CopperKFM</v>
      </c>
      <c r="K215" s="156" t="str">
        <f t="shared" si="11"/>
        <v>CopperKFM</v>
      </c>
    </row>
    <row r="216" spans="1:11">
      <c r="A216" s="156" t="s">
        <v>18641</v>
      </c>
      <c r="B216" s="156" t="s">
        <v>18707</v>
      </c>
      <c r="C216" s="156" t="s">
        <v>18707</v>
      </c>
      <c r="D216" s="156" t="s">
        <v>1649</v>
      </c>
      <c r="E216" s="156" t="s">
        <v>18708</v>
      </c>
      <c r="F216" s="157" t="s">
        <v>12</v>
      </c>
      <c r="H216" s="285" t="s">
        <v>19279</v>
      </c>
      <c r="I216" s="285" t="s">
        <v>9126</v>
      </c>
      <c r="J216" s="156" t="str">
        <f t="shared" si="10"/>
        <v>CopperKGHM Polska Miedz S.A. Oddzial Huta Miedzi, Legnica</v>
      </c>
      <c r="K216" s="156" t="str">
        <f t="shared" si="11"/>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0"/>
        <v>CopperKinsevere Phase 2</v>
      </c>
      <c r="K217" s="156" t="str">
        <f t="shared" si="11"/>
        <v>CopperKinsevere Phase 2</v>
      </c>
    </row>
    <row r="218" spans="1:11">
      <c r="A218" s="156" t="s">
        <v>18641</v>
      </c>
      <c r="B218" s="156" t="s">
        <v>227</v>
      </c>
      <c r="C218" s="156" t="s">
        <v>12200</v>
      </c>
      <c r="D218" s="156" t="s">
        <v>60</v>
      </c>
      <c r="E218" s="156" t="s">
        <v>18712</v>
      </c>
      <c r="F218" s="157" t="s">
        <v>12</v>
      </c>
      <c r="H218" s="285" t="s">
        <v>179</v>
      </c>
      <c r="I218" s="285" t="s">
        <v>180</v>
      </c>
      <c r="J218" s="156" t="str">
        <f t="shared" si="10"/>
        <v>CopperKisanfu</v>
      </c>
      <c r="K218" s="156" t="str">
        <f t="shared" si="11"/>
        <v>CopperKisanfu</v>
      </c>
    </row>
    <row r="219" spans="1:11">
      <c r="A219" s="156" t="s">
        <v>18641</v>
      </c>
      <c r="B219" s="156" t="s">
        <v>12200</v>
      </c>
      <c r="C219" s="156" t="s">
        <v>12200</v>
      </c>
      <c r="D219" s="156" t="s">
        <v>60</v>
      </c>
      <c r="E219" s="156" t="s">
        <v>18712</v>
      </c>
      <c r="F219" s="157" t="s">
        <v>12</v>
      </c>
      <c r="H219" s="285" t="s">
        <v>179</v>
      </c>
      <c r="I219" s="285" t="s">
        <v>180</v>
      </c>
      <c r="J219" s="156" t="str">
        <f t="shared" si="10"/>
        <v>CopperKisanfu Mining (Kimin)</v>
      </c>
      <c r="K219" s="156" t="str">
        <f t="shared" si="11"/>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0"/>
        <v>CopperKokkola</v>
      </c>
      <c r="K220" s="156" t="str">
        <f t="shared" si="11"/>
        <v>CopperKokkola</v>
      </c>
    </row>
    <row r="221" spans="1:11">
      <c r="A221" s="156" t="s">
        <v>18641</v>
      </c>
      <c r="B221" s="156" t="s">
        <v>182</v>
      </c>
      <c r="C221" s="156" t="s">
        <v>12202</v>
      </c>
      <c r="D221" s="156" t="s">
        <v>60</v>
      </c>
      <c r="E221" s="156" t="s">
        <v>18714</v>
      </c>
      <c r="F221" s="157" t="s">
        <v>12</v>
      </c>
      <c r="H221" s="285" t="s">
        <v>62</v>
      </c>
      <c r="I221" s="285" t="s">
        <v>63</v>
      </c>
      <c r="J221" s="156" t="str">
        <f t="shared" si="10"/>
        <v>CopperKolwezi Tailings (KMT, aka Kingamyambo Musonoi Tailings)</v>
      </c>
      <c r="K221" s="156" t="str">
        <f t="shared" si="11"/>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0"/>
        <v>CopperKyshtym Copper-Electrolytic Plant</v>
      </c>
      <c r="K222" s="156" t="str">
        <f t="shared" si="11"/>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0"/>
        <v>CopperLa Caridad</v>
      </c>
      <c r="K223" s="156" t="str">
        <f t="shared" si="11"/>
        <v>CopperLa Caridad</v>
      </c>
    </row>
    <row r="224" spans="1:11">
      <c r="A224" s="156" t="s">
        <v>18641</v>
      </c>
      <c r="B224" s="156" t="s">
        <v>12202</v>
      </c>
      <c r="C224" s="156" t="s">
        <v>12202</v>
      </c>
      <c r="D224" s="156" t="s">
        <v>60</v>
      </c>
      <c r="E224" s="156" t="s">
        <v>18714</v>
      </c>
      <c r="F224" s="157" t="s">
        <v>12</v>
      </c>
      <c r="H224" s="285" t="s">
        <v>62</v>
      </c>
      <c r="I224" s="285" t="s">
        <v>63</v>
      </c>
      <c r="J224" s="156" t="str">
        <f t="shared" si="10"/>
        <v>CopperLa Compagnie de Traitement des Rejets de Kingamyambo S.A. (Metalkol S.A.)</v>
      </c>
      <c r="K224" s="156" t="str">
        <f t="shared" si="11"/>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0"/>
        <v>CopperLas Ventanas</v>
      </c>
      <c r="K225" s="156" t="str">
        <f t="shared" si="11"/>
        <v>CopperLas Ventanas</v>
      </c>
    </row>
    <row r="226" spans="1:11">
      <c r="A226" s="156" t="s">
        <v>18641</v>
      </c>
      <c r="B226" s="156" t="s">
        <v>18721</v>
      </c>
      <c r="C226" s="156" t="s">
        <v>18721</v>
      </c>
      <c r="D226" s="156" t="s">
        <v>1394</v>
      </c>
      <c r="E226" s="156" t="s">
        <v>18722</v>
      </c>
      <c r="F226" s="157" t="s">
        <v>12</v>
      </c>
      <c r="H226" s="285" t="s">
        <v>3668</v>
      </c>
      <c r="I226" s="285" t="s">
        <v>3142</v>
      </c>
      <c r="J226" s="156" t="str">
        <f t="shared" si="10"/>
        <v>CopperLos Bronces</v>
      </c>
      <c r="K226" s="156" t="str">
        <f t="shared" si="11"/>
        <v>CopperLos Bronces</v>
      </c>
    </row>
    <row r="227" spans="1:11">
      <c r="A227" s="156" t="s">
        <v>18641</v>
      </c>
      <c r="B227" s="156" t="s">
        <v>18723</v>
      </c>
      <c r="C227" s="156" t="s">
        <v>18724</v>
      </c>
      <c r="D227" s="156" t="s">
        <v>81</v>
      </c>
      <c r="E227" s="156" t="s">
        <v>18725</v>
      </c>
      <c r="F227" s="157" t="s">
        <v>12</v>
      </c>
      <c r="H227" s="285" t="s">
        <v>19195</v>
      </c>
      <c r="I227" s="285" t="s">
        <v>6418</v>
      </c>
      <c r="J227" s="156" t="str">
        <f t="shared" si="10"/>
        <v>CopperLS MnM (ONSAN)</v>
      </c>
      <c r="K227" s="156" t="str">
        <f t="shared" si="11"/>
        <v>CopperLS MnM (ONSAN)</v>
      </c>
    </row>
    <row r="228" spans="1:11">
      <c r="A228" s="156" t="s">
        <v>18641</v>
      </c>
      <c r="B228" s="156" t="s">
        <v>18724</v>
      </c>
      <c r="C228" s="156" t="s">
        <v>18724</v>
      </c>
      <c r="D228" s="156" t="s">
        <v>81</v>
      </c>
      <c r="E228" s="156" t="s">
        <v>18725</v>
      </c>
      <c r="F228" s="157" t="s">
        <v>12</v>
      </c>
      <c r="H228" s="285" t="s">
        <v>19195</v>
      </c>
      <c r="I228" s="285" t="s">
        <v>6418</v>
      </c>
      <c r="J228" s="156" t="str">
        <f t="shared" si="10"/>
        <v>CopperLS MnM Inc.</v>
      </c>
      <c r="K228" s="156" t="str">
        <f t="shared" si="11"/>
        <v>CopperLS MnM Inc.</v>
      </c>
    </row>
    <row r="229" spans="1:11">
      <c r="A229" s="156" t="s">
        <v>18641</v>
      </c>
      <c r="B229" s="156" t="s">
        <v>18726</v>
      </c>
      <c r="C229" s="156" t="s">
        <v>12269</v>
      </c>
      <c r="D229" s="156" t="s">
        <v>60</v>
      </c>
      <c r="E229" s="156" t="s">
        <v>18727</v>
      </c>
      <c r="F229" s="157" t="s">
        <v>12</v>
      </c>
      <c r="H229" s="285" t="s">
        <v>12270</v>
      </c>
      <c r="I229" s="285" t="s">
        <v>180</v>
      </c>
      <c r="J229" s="156" t="str">
        <f t="shared" si="10"/>
        <v>CopperLuilu</v>
      </c>
      <c r="K229" s="156" t="str">
        <f t="shared" si="11"/>
        <v>CopperLuilu</v>
      </c>
    </row>
    <row r="230" spans="1:11">
      <c r="A230" s="156" t="s">
        <v>18641</v>
      </c>
      <c r="B230" s="156" t="s">
        <v>18728</v>
      </c>
      <c r="C230" s="156" t="s">
        <v>12269</v>
      </c>
      <c r="D230" s="156" t="s">
        <v>60</v>
      </c>
      <c r="E230" s="156" t="s">
        <v>18727</v>
      </c>
      <c r="F230" s="157" t="s">
        <v>12</v>
      </c>
      <c r="H230" s="285" t="s">
        <v>12270</v>
      </c>
      <c r="I230" s="285" t="s">
        <v>180</v>
      </c>
      <c r="J230" s="156" t="str">
        <f t="shared" si="10"/>
        <v>CopperLuilu (leach plant)</v>
      </c>
      <c r="K230" s="156" t="str">
        <f t="shared" si="11"/>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0"/>
        <v>CopperLUILU RESSOURCES SAS</v>
      </c>
      <c r="K231" s="156" t="str">
        <f t="shared" si="11"/>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0"/>
        <v>CopperMantos Blancos</v>
      </c>
      <c r="K232" s="156" t="str">
        <f t="shared" si="11"/>
        <v>CopperMantos Blancos</v>
      </c>
    </row>
    <row r="233" spans="1:11">
      <c r="A233" s="156" t="s">
        <v>18641</v>
      </c>
      <c r="B233" s="156" t="s">
        <v>18731</v>
      </c>
      <c r="C233" s="156" t="s">
        <v>18731</v>
      </c>
      <c r="D233" s="156" t="s">
        <v>1394</v>
      </c>
      <c r="E233" s="156" t="s">
        <v>18732</v>
      </c>
      <c r="F233" s="157" t="s">
        <v>12</v>
      </c>
      <c r="H233" t="s">
        <v>19282</v>
      </c>
      <c r="I233" s="285" t="s">
        <v>3124</v>
      </c>
      <c r="J233" s="156" t="str">
        <f t="shared" si="10"/>
        <v>CopperMantoverde</v>
      </c>
      <c r="K233" s="156" t="str">
        <f t="shared" si="11"/>
        <v>CopperMantoverde</v>
      </c>
    </row>
    <row r="234" spans="1:11">
      <c r="A234" s="156" t="s">
        <v>18641</v>
      </c>
      <c r="B234" s="156" t="s">
        <v>216</v>
      </c>
      <c r="C234" s="156" t="s">
        <v>12202</v>
      </c>
      <c r="D234" s="156" t="s">
        <v>60</v>
      </c>
      <c r="E234" s="156" t="s">
        <v>18714</v>
      </c>
      <c r="F234" s="157" t="s">
        <v>12</v>
      </c>
      <c r="H234" s="285" t="s">
        <v>62</v>
      </c>
      <c r="I234" s="285" t="s">
        <v>63</v>
      </c>
      <c r="J234" s="156" t="str">
        <f t="shared" si="10"/>
        <v>CopperMetalkol</v>
      </c>
      <c r="K234" s="156" t="str">
        <f t="shared" si="11"/>
        <v>CopperMetalkol</v>
      </c>
    </row>
    <row r="235" spans="1:11">
      <c r="A235" s="156" t="s">
        <v>18641</v>
      </c>
      <c r="B235" s="156" t="s">
        <v>18733</v>
      </c>
      <c r="C235" s="156" t="s">
        <v>18733</v>
      </c>
      <c r="D235" s="156" t="s">
        <v>277</v>
      </c>
      <c r="E235" s="156" t="s">
        <v>18734</v>
      </c>
      <c r="F235" s="157" t="s">
        <v>12</v>
      </c>
      <c r="H235" s="285" t="s">
        <v>19270</v>
      </c>
      <c r="I235" s="285" t="s">
        <v>280</v>
      </c>
      <c r="J235" s="156" t="str">
        <f t="shared" si="10"/>
        <v>CopperMetallo  (Aurubis)</v>
      </c>
      <c r="K235" s="156" t="str">
        <f t="shared" si="11"/>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0"/>
        <v>CopperMiami (SX-EW)</v>
      </c>
      <c r="K236" s="156" t="str">
        <f t="shared" si="11"/>
        <v>CopperMiami (SX-EW)</v>
      </c>
    </row>
    <row r="237" spans="1:11">
      <c r="A237" s="156" t="s">
        <v>18641</v>
      </c>
      <c r="B237" s="156" t="s">
        <v>18737</v>
      </c>
      <c r="C237" s="156" t="s">
        <v>18737</v>
      </c>
      <c r="D237" s="156" t="s">
        <v>1394</v>
      </c>
      <c r="E237" s="156" t="s">
        <v>18738</v>
      </c>
      <c r="F237" s="157" t="s">
        <v>12</v>
      </c>
      <c r="H237" s="285" t="s">
        <v>19284</v>
      </c>
      <c r="I237" s="285" t="s">
        <v>3118</v>
      </c>
      <c r="J237" s="156" t="str">
        <f t="shared" si="10"/>
        <v>CopperMichilla</v>
      </c>
      <c r="K237" s="156" t="str">
        <f t="shared" si="11"/>
        <v>CopperMichilla</v>
      </c>
    </row>
    <row r="238" spans="1:11">
      <c r="A238" s="156" t="s">
        <v>18641</v>
      </c>
      <c r="B238" s="156" t="s">
        <v>18739</v>
      </c>
      <c r="C238" s="156" t="s">
        <v>18739</v>
      </c>
      <c r="D238" s="156" t="s">
        <v>1643</v>
      </c>
      <c r="E238" s="156" t="s">
        <v>18740</v>
      </c>
      <c r="F238" s="157" t="s">
        <v>12</v>
      </c>
      <c r="H238" s="285" t="s">
        <v>19285</v>
      </c>
      <c r="I238" s="285" t="s">
        <v>8754</v>
      </c>
      <c r="J238" s="156" t="str">
        <f t="shared" si="10"/>
        <v>CopperMina Justa</v>
      </c>
      <c r="K238" s="156" t="str">
        <f t="shared" si="11"/>
        <v>CopperMina Justa</v>
      </c>
    </row>
    <row r="239" spans="1:11">
      <c r="A239" s="156" t="s">
        <v>18641</v>
      </c>
      <c r="B239" s="156" t="s">
        <v>18741</v>
      </c>
      <c r="C239" s="156" t="s">
        <v>18741</v>
      </c>
      <c r="D239" s="156" t="s">
        <v>1394</v>
      </c>
      <c r="E239" s="156" t="s">
        <v>18742</v>
      </c>
      <c r="F239" s="157" t="s">
        <v>12</v>
      </c>
      <c r="H239" s="285" t="s">
        <v>3124</v>
      </c>
      <c r="I239" s="285" t="s">
        <v>3118</v>
      </c>
      <c r="J239" s="156" t="str">
        <f t="shared" si="10"/>
        <v>CopperMinera Escondida Limitada</v>
      </c>
      <c r="K239" s="156" t="str">
        <f t="shared" si="11"/>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0"/>
        <v>CopperMMG Kinsevere SARL</v>
      </c>
      <c r="K240" s="156" t="str">
        <f t="shared" si="11"/>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0"/>
        <v>CopperMorenci</v>
      </c>
      <c r="K241" s="156" t="str">
        <f t="shared" si="11"/>
        <v>CopperMorenci</v>
      </c>
    </row>
    <row r="242" spans="1:11">
      <c r="A242" s="156" t="s">
        <v>18641</v>
      </c>
      <c r="B242" s="156" t="s">
        <v>18745</v>
      </c>
      <c r="C242" s="156" t="s">
        <v>18745</v>
      </c>
      <c r="D242" s="156" t="s">
        <v>219</v>
      </c>
      <c r="E242" s="156" t="s">
        <v>18746</v>
      </c>
      <c r="F242" s="157" t="s">
        <v>12</v>
      </c>
      <c r="H242" s="285" t="s">
        <v>19286</v>
      </c>
      <c r="I242" s="285" t="s">
        <v>2051</v>
      </c>
      <c r="J242" s="156" t="str">
        <f t="shared" si="10"/>
        <v>CopperMount Isa Mines Limited - Copper Refineries Pty Ltd (Glencore)</v>
      </c>
      <c r="K242" s="156" t="str">
        <f t="shared" si="11"/>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0"/>
        <v>CopperMutanda</v>
      </c>
      <c r="K243" s="156" t="str">
        <f t="shared" si="11"/>
        <v>CopperMutanda</v>
      </c>
    </row>
    <row r="244" spans="1:11">
      <c r="A244" s="156" t="s">
        <v>18641</v>
      </c>
      <c r="B244" s="156" t="s">
        <v>12204</v>
      </c>
      <c r="C244" s="156" t="s">
        <v>12204</v>
      </c>
      <c r="D244" s="156" t="s">
        <v>60</v>
      </c>
      <c r="E244" s="156" t="s">
        <v>18747</v>
      </c>
      <c r="F244" s="157" t="s">
        <v>12</v>
      </c>
      <c r="H244" s="285" t="s">
        <v>179</v>
      </c>
      <c r="I244" s="285" t="s">
        <v>180</v>
      </c>
      <c r="J244" s="156" t="str">
        <f t="shared" si="10"/>
        <v>CopperMutanda Mining SPRL</v>
      </c>
      <c r="K244" s="156" t="str">
        <f t="shared" si="11"/>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0"/>
        <v>CopperNadezhda Metallurgical Plant (named after B.I. Kolesnikov) of the Polar Division of PJSC MMC Norilsk Nickel</v>
      </c>
      <c r="K245" s="156" t="str">
        <f t="shared" si="11"/>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0"/>
        <v>CopperNadezhda Metallurgical Plant of MMC Norilsk Nickel's Polar Division</v>
      </c>
      <c r="K246" s="156" t="str">
        <f t="shared" si="11"/>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0"/>
        <v>CopperNKANA COPPER REFINERY - Nkana (Kitwe)</v>
      </c>
      <c r="K247" s="156" t="str">
        <f t="shared" si="11"/>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0"/>
        <v>CopperOlympic Dam</v>
      </c>
      <c r="K248" s="156" t="str">
        <f t="shared" si="11"/>
        <v>CopperOlympic Dam</v>
      </c>
    </row>
    <row r="249" spans="1:11">
      <c r="A249" s="156" t="s">
        <v>18641</v>
      </c>
      <c r="B249" s="156" t="s">
        <v>18753</v>
      </c>
      <c r="C249" s="156" t="s">
        <v>18724</v>
      </c>
      <c r="D249" s="156" t="s">
        <v>81</v>
      </c>
      <c r="E249" s="156" t="s">
        <v>18725</v>
      </c>
      <c r="F249" s="157" t="s">
        <v>12</v>
      </c>
      <c r="H249" s="285" t="s">
        <v>19195</v>
      </c>
      <c r="I249" s="285" t="s">
        <v>6418</v>
      </c>
      <c r="J249" s="156" t="str">
        <f t="shared" si="10"/>
        <v>CopperOnsan Refinery I</v>
      </c>
      <c r="K249" s="156" t="str">
        <f t="shared" si="11"/>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0"/>
        <v>CopperOnsan Refinery II</v>
      </c>
      <c r="K250" s="156" t="str">
        <f t="shared" si="11"/>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0"/>
        <v>CopperRadomiro Tomic</v>
      </c>
      <c r="K251" s="156" t="str">
        <f t="shared" si="11"/>
        <v>CopperRadomiro Tomic</v>
      </c>
    </row>
    <row r="252" spans="1:11">
      <c r="A252" s="156" t="s">
        <v>18641</v>
      </c>
      <c r="B252" s="156" t="s">
        <v>18757</v>
      </c>
      <c r="C252" s="156" t="s">
        <v>261</v>
      </c>
      <c r="D252" s="156" t="s">
        <v>60</v>
      </c>
      <c r="E252" s="156" t="s">
        <v>18758</v>
      </c>
      <c r="F252" s="157" t="s">
        <v>12</v>
      </c>
      <c r="H252" s="285" t="s">
        <v>263</v>
      </c>
      <c r="I252" s="285" t="s">
        <v>63</v>
      </c>
      <c r="J252" s="156" t="str">
        <f t="shared" si="10"/>
        <v>CopperRuashi II</v>
      </c>
      <c r="K252" s="156" t="str">
        <f t="shared" si="11"/>
        <v>CopperRuashi II</v>
      </c>
    </row>
    <row r="253" spans="1:11">
      <c r="A253" s="156" t="s">
        <v>18641</v>
      </c>
      <c r="B253" s="156" t="s">
        <v>18757</v>
      </c>
      <c r="C253" s="156" t="s">
        <v>261</v>
      </c>
      <c r="D253" s="156" t="s">
        <v>60</v>
      </c>
      <c r="E253" s="156" t="s">
        <v>18759</v>
      </c>
      <c r="F253" s="157" t="s">
        <v>12</v>
      </c>
      <c r="H253" s="285" t="s">
        <v>263</v>
      </c>
      <c r="I253" s="285" t="s">
        <v>63</v>
      </c>
      <c r="J253" s="156" t="str">
        <f t="shared" si="10"/>
        <v>CopperRuashi II</v>
      </c>
      <c r="K253" s="156" t="str">
        <f t="shared" si="11"/>
        <v>CopperRuashi II</v>
      </c>
    </row>
    <row r="254" spans="1:11">
      <c r="A254" s="156" t="s">
        <v>18641</v>
      </c>
      <c r="B254" s="156" t="s">
        <v>261</v>
      </c>
      <c r="C254" s="156" t="s">
        <v>261</v>
      </c>
      <c r="D254" s="156" t="s">
        <v>60</v>
      </c>
      <c r="E254" s="156" t="s">
        <v>18758</v>
      </c>
      <c r="F254" s="157" t="s">
        <v>12</v>
      </c>
      <c r="H254" s="285" t="s">
        <v>263</v>
      </c>
      <c r="I254" s="285" t="s">
        <v>63</v>
      </c>
      <c r="J254" s="156" t="str">
        <f t="shared" si="10"/>
        <v>CopperRuashi Mining SAS</v>
      </c>
      <c r="K254" s="156" t="str">
        <f t="shared" si="11"/>
        <v>CopperRuashi Mining SAS</v>
      </c>
    </row>
    <row r="255" spans="1:11">
      <c r="A255" s="156" t="s">
        <v>18641</v>
      </c>
      <c r="B255" s="156" t="s">
        <v>261</v>
      </c>
      <c r="C255" s="156" t="s">
        <v>261</v>
      </c>
      <c r="D255" s="156" t="s">
        <v>60</v>
      </c>
      <c r="E255" s="156" t="s">
        <v>18759</v>
      </c>
      <c r="F255" s="157" t="s">
        <v>12</v>
      </c>
      <c r="H255" s="285" t="s">
        <v>263</v>
      </c>
      <c r="I255" s="285" t="s">
        <v>63</v>
      </c>
      <c r="J255" s="156" t="str">
        <f t="shared" si="10"/>
        <v>CopperRuashi Mining SAS</v>
      </c>
      <c r="K255" s="156" t="str">
        <f t="shared" si="11"/>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0"/>
        <v>CopperRuiyilu Simple Resources Co., Ltd./ Luilu (Kolwezi)</v>
      </c>
      <c r="K256" s="156" t="str">
        <f t="shared" si="11"/>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0"/>
        <v>CopperSafford &amp; Lone Star</v>
      </c>
      <c r="K257" s="156" t="str">
        <f t="shared" si="11"/>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0"/>
        <v>CopperSaganoseki</v>
      </c>
      <c r="K258" s="156" t="str">
        <f t="shared" si="11"/>
        <v>CopperSaganoseki</v>
      </c>
    </row>
    <row r="259" spans="1:11">
      <c r="A259" s="156" t="s">
        <v>18641</v>
      </c>
      <c r="B259" s="156" t="s">
        <v>18763</v>
      </c>
      <c r="C259" s="156" t="s">
        <v>18763</v>
      </c>
      <c r="D259" s="156" t="s">
        <v>133</v>
      </c>
      <c r="E259" s="156" t="s">
        <v>18764</v>
      </c>
      <c r="F259" s="157" t="s">
        <v>12</v>
      </c>
      <c r="H259" s="285" t="s">
        <v>19196</v>
      </c>
      <c r="I259" s="285" t="s">
        <v>6108</v>
      </c>
      <c r="J259" s="156" t="str">
        <f t="shared" si="10"/>
        <v>CopperSaganoseki Smelter &amp; Refinery</v>
      </c>
      <c r="K259" s="156" t="str">
        <f t="shared" si="11"/>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0"/>
        <v>CopperSalvador</v>
      </c>
      <c r="K260" s="156" t="str">
        <f t="shared" si="11"/>
        <v>CopperSalvador</v>
      </c>
    </row>
    <row r="261" spans="1:11">
      <c r="A261" s="156" t="s">
        <v>18641</v>
      </c>
      <c r="B261" s="156" t="s">
        <v>18767</v>
      </c>
      <c r="C261" s="156" t="s">
        <v>18767</v>
      </c>
      <c r="D261" s="156" t="s">
        <v>310</v>
      </c>
      <c r="E261" s="156" t="s">
        <v>18768</v>
      </c>
      <c r="F261" s="157" t="s">
        <v>12</v>
      </c>
      <c r="H261" s="285" t="s">
        <v>19291</v>
      </c>
      <c r="I261" s="285" t="s">
        <v>11551</v>
      </c>
      <c r="J261" s="156" t="str">
        <f t="shared" si="10"/>
        <v>CopperSierrita</v>
      </c>
      <c r="K261" s="156" t="str">
        <f t="shared" si="11"/>
        <v>CopperSierrita</v>
      </c>
    </row>
    <row r="262" spans="1:11">
      <c r="A262" s="156" t="s">
        <v>18641</v>
      </c>
      <c r="B262" s="156" t="s">
        <v>12284</v>
      </c>
      <c r="C262" s="156" t="s">
        <v>12269</v>
      </c>
      <c r="D262" s="156" t="s">
        <v>60</v>
      </c>
      <c r="E262" s="156" t="s">
        <v>18727</v>
      </c>
      <c r="F262" s="157" t="s">
        <v>12</v>
      </c>
      <c r="H262" s="285" t="s">
        <v>12270</v>
      </c>
      <c r="I262" s="285" t="s">
        <v>180</v>
      </c>
      <c r="J262" s="156" t="str">
        <f t="shared" si="10"/>
        <v>CopperSimple Resources Co., Ltd.</v>
      </c>
      <c r="K262" s="156" t="str">
        <f t="shared" si="11"/>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0"/>
        <v>CopperSociedad Minera Cerro Verde S.A.A.</v>
      </c>
      <c r="K263" s="156" t="str">
        <f t="shared" si="11"/>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0"/>
        <v>CopperSOCIETE MINIERE DU KATANGA (Lupoto Plant)</v>
      </c>
      <c r="K264" s="156" t="str">
        <f t="shared" si="11"/>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0"/>
        <v>CopperSociete pour le Traitment du Terril de Lubumbashi (STL)</v>
      </c>
      <c r="K265" s="156" t="str">
        <f t="shared" si="11"/>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0"/>
        <v>CopperTenke Fungurume</v>
      </c>
      <c r="K266" s="156" t="str">
        <f t="shared" si="11"/>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0"/>
        <v>CopperTenke Fungurume Mining SA</v>
      </c>
      <c r="K267" s="156" t="str">
        <f t="shared" si="11"/>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0"/>
        <v>CopperToyo</v>
      </c>
      <c r="K268" s="156" t="str">
        <f t="shared" si="11"/>
        <v>CopperToyo</v>
      </c>
    </row>
    <row r="269" spans="1:11">
      <c r="A269" s="156" t="s">
        <v>18641</v>
      </c>
      <c r="B269" s="156" t="s">
        <v>18773</v>
      </c>
      <c r="C269" s="156" t="s">
        <v>18773</v>
      </c>
      <c r="D269" s="156" t="s">
        <v>133</v>
      </c>
      <c r="E269" s="156" t="s">
        <v>18774</v>
      </c>
      <c r="F269" s="157" t="s">
        <v>12</v>
      </c>
      <c r="H269" s="285" t="s">
        <v>19197</v>
      </c>
      <c r="I269" s="285" t="s">
        <v>241</v>
      </c>
      <c r="J269" s="156" t="str">
        <f t="shared" si="10"/>
        <v>CopperToyo Smelter &amp; Refinery, Sumitomo Metal Mining</v>
      </c>
      <c r="K269" s="156" t="str">
        <f t="shared" si="11"/>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0"/>
        <v>CopperTyrone Leach</v>
      </c>
      <c r="K270" s="156" t="str">
        <f t="shared" si="11"/>
        <v>CopperTyrone Leach</v>
      </c>
    </row>
    <row r="271" spans="1:11">
      <c r="A271" s="156" t="s">
        <v>18641</v>
      </c>
      <c r="B271" s="156" t="s">
        <v>18777</v>
      </c>
      <c r="C271" s="156" t="s">
        <v>18777</v>
      </c>
      <c r="D271" s="156" t="s">
        <v>95</v>
      </c>
      <c r="E271" s="156" t="s">
        <v>18778</v>
      </c>
      <c r="F271" s="157" t="s">
        <v>12</v>
      </c>
      <c r="H271" s="285" t="s">
        <v>19293</v>
      </c>
      <c r="I271" s="285" t="s">
        <v>98</v>
      </c>
      <c r="J271" s="156" t="str">
        <f t="shared" si="10"/>
        <v>CopperVale Copper Cliff Nickel Refinery</v>
      </c>
      <c r="K271" s="156" t="str">
        <f t="shared" si="11"/>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0"/>
        <v>CopperVedanta Limited - Sterlite Copper</v>
      </c>
      <c r="K272" s="156" t="str">
        <f t="shared" si="11"/>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0"/>
        <v>CopperVedanta Limited-Sterlite Copper</v>
      </c>
      <c r="K273" s="156" t="str">
        <f t="shared" si="11"/>
        <v>CopperVedanta Limited-Sterlite Copper</v>
      </c>
    </row>
    <row r="274" spans="1:11">
      <c r="A274" s="156" t="s">
        <v>18641</v>
      </c>
      <c r="B274" s="156" t="s">
        <v>308</v>
      </c>
      <c r="J274" s="156" t="str">
        <f t="shared" si="10"/>
        <v>CopperSmelter not listed</v>
      </c>
      <c r="K274" s="156" t="str">
        <f t="shared" si="11"/>
        <v>CopperSmelter not listed</v>
      </c>
    </row>
    <row r="275" spans="1:11">
      <c r="A275" s="156" t="s">
        <v>18641</v>
      </c>
      <c r="B275" s="156" t="s">
        <v>45</v>
      </c>
      <c r="C275" s="156" t="s">
        <v>26</v>
      </c>
      <c r="J275" s="156" t="str">
        <f t="shared" si="10"/>
        <v>CopperSmelter not yet identified</v>
      </c>
      <c r="K275" s="156" t="str">
        <f t="shared" si="11"/>
        <v>CopperSmelter not yet identified</v>
      </c>
    </row>
    <row r="276" spans="1:11" hidden="1">
      <c r="A276" s="156" t="s">
        <v>18643</v>
      </c>
      <c r="B276" s="156" t="s">
        <v>308</v>
      </c>
      <c r="J276" s="156" t="str">
        <f t="shared" ref="J276:J339" si="12">A276&amp;B276</f>
        <v>GraphiteSmelter not listed</v>
      </c>
      <c r="K276" s="156" t="str">
        <f t="shared" ref="K276:K339" si="13">A276&amp;B276</f>
        <v>GraphiteSmelter not listed</v>
      </c>
    </row>
    <row r="277" spans="1:11" hidden="1">
      <c r="A277" s="156" t="s">
        <v>18643</v>
      </c>
      <c r="B277" s="156" t="s">
        <v>45</v>
      </c>
      <c r="C277" s="156" t="s">
        <v>26</v>
      </c>
      <c r="J277" s="156" t="str">
        <f t="shared" si="12"/>
        <v>GraphiteSmelter not yet identified</v>
      </c>
      <c r="K277" s="156" t="str">
        <f t="shared" si="13"/>
        <v>GraphiteSmelter not yet identified</v>
      </c>
    </row>
    <row r="278" spans="1:11" hidden="1">
      <c r="A278" s="156" t="s">
        <v>18644</v>
      </c>
      <c r="B278" s="156" t="s">
        <v>18782</v>
      </c>
      <c r="C278" s="156" t="s">
        <v>18783</v>
      </c>
      <c r="D278" s="156" t="s">
        <v>65</v>
      </c>
      <c r="E278" s="156" t="s">
        <v>18784</v>
      </c>
      <c r="F278" s="157" t="s">
        <v>12</v>
      </c>
      <c r="H278" s="156" t="s">
        <v>19203</v>
      </c>
      <c r="I278" s="156" t="s">
        <v>3190</v>
      </c>
      <c r="J278" s="156" t="str">
        <f t="shared" si="12"/>
        <v>LithiumAbazhou Gaoyuan Lithium Battery Material Co., Ltd.</v>
      </c>
      <c r="K278" s="156" t="str">
        <f t="shared" si="13"/>
        <v>LithiumAbazhou Gaoyuan Lithium Battery Material Co., Ltd.</v>
      </c>
    </row>
    <row r="279" spans="1:11" hidden="1">
      <c r="A279" s="156" t="s">
        <v>18644</v>
      </c>
      <c r="B279" s="156" t="s">
        <v>18783</v>
      </c>
      <c r="C279" s="156" t="s">
        <v>18783</v>
      </c>
      <c r="D279" s="156" t="s">
        <v>65</v>
      </c>
      <c r="E279" s="156" t="s">
        <v>18784</v>
      </c>
      <c r="F279" s="157" t="s">
        <v>12</v>
      </c>
      <c r="H279" s="156" t="s">
        <v>19203</v>
      </c>
      <c r="I279" s="156" t="s">
        <v>3190</v>
      </c>
      <c r="J279" s="156" t="str">
        <f t="shared" si="12"/>
        <v>LithiumAbazhou Gaoyuan Lithium Electric Material Co., Ltd.</v>
      </c>
      <c r="K279" s="156" t="str">
        <f t="shared" si="13"/>
        <v>LithiumAbazhou Gaoyuan Lithium Electric Material Co., Ltd.</v>
      </c>
    </row>
    <row r="280" spans="1:11" hidden="1">
      <c r="A280" s="156" t="s">
        <v>18644</v>
      </c>
      <c r="B280" s="156" t="s">
        <v>18785</v>
      </c>
      <c r="C280" s="156" t="s">
        <v>18785</v>
      </c>
      <c r="D280" s="156" t="s">
        <v>1469</v>
      </c>
      <c r="E280" s="156" t="s">
        <v>18786</v>
      </c>
      <c r="F280" s="157" t="s">
        <v>12</v>
      </c>
      <c r="H280" s="156" t="s">
        <v>19204</v>
      </c>
      <c r="I280" s="156" t="s">
        <v>3590</v>
      </c>
      <c r="J280" s="156" t="str">
        <f t="shared" si="12"/>
        <v>LithiumAlbemarle - Langelsheim Site</v>
      </c>
      <c r="K280" s="156" t="str">
        <f t="shared" si="13"/>
        <v>LithiumAlbemarle - Langelsheim Site</v>
      </c>
    </row>
    <row r="281" spans="1:11" hidden="1">
      <c r="A281" s="156" t="s">
        <v>18644</v>
      </c>
      <c r="B281" s="156" t="s">
        <v>18787</v>
      </c>
      <c r="C281" s="156" t="s">
        <v>18787</v>
      </c>
      <c r="D281" s="156" t="s">
        <v>310</v>
      </c>
      <c r="E281" s="156" t="s">
        <v>18788</v>
      </c>
      <c r="F281" s="157" t="s">
        <v>12</v>
      </c>
      <c r="H281" s="156" t="s">
        <v>19205</v>
      </c>
      <c r="I281" s="156" t="s">
        <v>11602</v>
      </c>
      <c r="J281" s="156" t="str">
        <f t="shared" si="12"/>
        <v>LithiumAlbemarle - Silver Peak Site</v>
      </c>
      <c r="K281" s="156" t="str">
        <f t="shared" si="13"/>
        <v>LithiumAlbemarle - Silver Peak Site</v>
      </c>
    </row>
    <row r="282" spans="1:11" hidden="1">
      <c r="A282" s="156" t="s">
        <v>18644</v>
      </c>
      <c r="B282" s="156" t="s">
        <v>19198</v>
      </c>
      <c r="C282" s="156" t="s">
        <v>19199</v>
      </c>
      <c r="D282" s="156" t="s">
        <v>1394</v>
      </c>
      <c r="E282" s="156" t="s">
        <v>19200</v>
      </c>
      <c r="F282" s="157" t="s">
        <v>12</v>
      </c>
      <c r="H282" s="156" t="s">
        <v>3118</v>
      </c>
      <c r="I282" s="156" t="s">
        <v>3118</v>
      </c>
      <c r="J282" s="156" t="str">
        <f t="shared" si="12"/>
        <v>LithiumAlbemarle (La Negra)</v>
      </c>
      <c r="K282" s="156" t="str">
        <f t="shared" si="13"/>
        <v>LithiumAlbemarle (La Negra)</v>
      </c>
    </row>
    <row r="283" spans="1:11" hidden="1">
      <c r="A283" s="156" t="s">
        <v>18644</v>
      </c>
      <c r="B283" s="156" t="s">
        <v>18789</v>
      </c>
      <c r="C283" s="156" t="s">
        <v>18789</v>
      </c>
      <c r="D283" s="156" t="s">
        <v>65</v>
      </c>
      <c r="E283" s="156" t="s">
        <v>18790</v>
      </c>
      <c r="F283" s="157" t="s">
        <v>12</v>
      </c>
      <c r="H283" s="156" t="s">
        <v>12283</v>
      </c>
      <c r="I283" s="156" t="s">
        <v>3190</v>
      </c>
      <c r="J283" s="156" t="str">
        <f t="shared" si="12"/>
        <v>LithiumAlbemarle Sichuan New Material Co. Ltd. (Meishan)</v>
      </c>
      <c r="K283" s="156" t="str">
        <f t="shared" si="13"/>
        <v>LithiumAlbemarle Sichuan New Material Co. Ltd. (Meishan)</v>
      </c>
    </row>
    <row r="284" spans="1:11" hidden="1">
      <c r="A284" s="156" t="s">
        <v>18644</v>
      </c>
      <c r="B284" s="156" t="s">
        <v>18791</v>
      </c>
      <c r="C284" s="156" t="s">
        <v>18791</v>
      </c>
      <c r="D284" s="156" t="s">
        <v>310</v>
      </c>
      <c r="E284" s="156" t="s">
        <v>18792</v>
      </c>
      <c r="F284" s="157" t="s">
        <v>12</v>
      </c>
      <c r="H284" s="156" t="s">
        <v>19295</v>
      </c>
      <c r="I284" s="156" t="s">
        <v>332</v>
      </c>
      <c r="J284" s="156" t="str">
        <f t="shared" si="12"/>
        <v>LithiumArcadium Lithium (Bessemer City)</v>
      </c>
      <c r="K284" s="156" t="str">
        <f t="shared" si="13"/>
        <v>LithiumArcadium Lithium (Bessemer City)</v>
      </c>
    </row>
    <row r="285" spans="1:11" hidden="1">
      <c r="A285" s="156" t="s">
        <v>18644</v>
      </c>
      <c r="B285" s="156" t="s">
        <v>18793</v>
      </c>
      <c r="C285" s="156" t="s">
        <v>18793</v>
      </c>
      <c r="D285" s="156" t="s">
        <v>1330</v>
      </c>
      <c r="E285" s="156" t="s">
        <v>18794</v>
      </c>
      <c r="F285" s="157" t="s">
        <v>12</v>
      </c>
      <c r="H285" s="156" t="s">
        <v>19296</v>
      </c>
      <c r="I285" s="156" t="s">
        <v>1995</v>
      </c>
      <c r="J285" s="156" t="str">
        <f t="shared" si="12"/>
        <v>LithiumArcadium Lithium (Fenix)</v>
      </c>
      <c r="K285" s="156" t="str">
        <f t="shared" si="13"/>
        <v>LithiumArcadium Lithium (Fenix)</v>
      </c>
    </row>
    <row r="286" spans="1:11" hidden="1">
      <c r="A286" s="156" t="s">
        <v>18644</v>
      </c>
      <c r="B286" s="156" t="s">
        <v>12237</v>
      </c>
      <c r="C286" s="156" t="s">
        <v>12237</v>
      </c>
      <c r="D286" s="156" t="s">
        <v>315</v>
      </c>
      <c r="E286" s="156" t="s">
        <v>18795</v>
      </c>
      <c r="F286" s="157" t="s">
        <v>12</v>
      </c>
      <c r="H286" s="156" t="s">
        <v>12239</v>
      </c>
      <c r="I286" s="156" t="s">
        <v>12234</v>
      </c>
      <c r="J286" s="156" t="str">
        <f t="shared" si="12"/>
        <v>LithiumAttero Recycling Pvt Ltd</v>
      </c>
      <c r="K286" s="156" t="str">
        <f t="shared" si="13"/>
        <v>LithiumAttero Recycling Pvt Ltd</v>
      </c>
    </row>
    <row r="287" spans="1:11" hidden="1">
      <c r="A287" s="156" t="s">
        <v>18644</v>
      </c>
      <c r="B287" s="156" t="s">
        <v>18796</v>
      </c>
      <c r="C287" s="156" t="s">
        <v>19243</v>
      </c>
      <c r="D287" s="156" t="s">
        <v>1330</v>
      </c>
      <c r="E287" s="156" t="s">
        <v>18797</v>
      </c>
      <c r="F287" s="157" t="s">
        <v>12</v>
      </c>
      <c r="H287" s="156" t="s">
        <v>19206</v>
      </c>
      <c r="I287" s="156" t="s">
        <v>2021</v>
      </c>
      <c r="J287" s="156" t="str">
        <f t="shared" si="12"/>
        <v>LithiumCauchari-Olaroz (Exar)</v>
      </c>
      <c r="K287" s="156" t="str">
        <f t="shared" si="13"/>
        <v>LithiumCauchari-Olaroz (Exar)</v>
      </c>
    </row>
    <row r="288" spans="1:11" hidden="1">
      <c r="A288" s="156" t="s">
        <v>18644</v>
      </c>
      <c r="B288" s="156" t="s">
        <v>18798</v>
      </c>
      <c r="C288" s="156" t="s">
        <v>18798</v>
      </c>
      <c r="D288" s="156" t="s">
        <v>65</v>
      </c>
      <c r="E288" s="156" t="s">
        <v>18799</v>
      </c>
      <c r="F288" s="157" t="s">
        <v>12</v>
      </c>
      <c r="H288" s="156" t="s">
        <v>19299</v>
      </c>
      <c r="I288" s="156" t="s">
        <v>3190</v>
      </c>
      <c r="J288" s="156" t="str">
        <f t="shared" si="12"/>
        <v>LithiumChengdu Youngy Lithium Technology Co., Ltd</v>
      </c>
      <c r="K288" s="156" t="str">
        <f t="shared" si="13"/>
        <v>LithiumChengdu Youngy Lithium Technology Co., Ltd</v>
      </c>
    </row>
    <row r="289" spans="1:11" hidden="1">
      <c r="A289" s="156" t="s">
        <v>18644</v>
      </c>
      <c r="B289" s="156" t="s">
        <v>18800</v>
      </c>
      <c r="C289" s="156" t="s">
        <v>18800</v>
      </c>
      <c r="D289" s="156" t="s">
        <v>65</v>
      </c>
      <c r="E289" s="156" t="s">
        <v>18801</v>
      </c>
      <c r="F289" s="157" t="s">
        <v>12</v>
      </c>
      <c r="H289" s="156" t="s">
        <v>19207</v>
      </c>
      <c r="I289" s="156" t="s">
        <v>68</v>
      </c>
      <c r="J289" s="156" t="str">
        <f t="shared" si="12"/>
        <v>LithiumChiZhou CN New Materials and Technology Co., Ltd.</v>
      </c>
      <c r="K289" s="156" t="str">
        <f t="shared" si="13"/>
        <v>LithiumChiZhou CN New Materials and Technology Co., Ltd.</v>
      </c>
    </row>
    <row r="290" spans="1:11" hidden="1">
      <c r="A290" s="156" t="s">
        <v>18644</v>
      </c>
      <c r="B290" s="156" t="s">
        <v>18802</v>
      </c>
      <c r="C290" s="156" t="s">
        <v>18802</v>
      </c>
      <c r="D290" s="156" t="s">
        <v>65</v>
      </c>
      <c r="E290" s="156" t="s">
        <v>18803</v>
      </c>
      <c r="F290" s="157" t="s">
        <v>12</v>
      </c>
      <c r="H290" s="156" t="s">
        <v>105</v>
      </c>
      <c r="I290" s="156" t="s">
        <v>106</v>
      </c>
      <c r="J290" s="156" t="str">
        <f t="shared" si="12"/>
        <v>LithiumGanzhou Miracle Lithium Industrial Co., Ltd.</v>
      </c>
      <c r="K290" s="156" t="str">
        <f t="shared" si="13"/>
        <v>LithiumGanzhou Miracle Lithium Industrial Co., Ltd.</v>
      </c>
    </row>
    <row r="291" spans="1:11" hidden="1">
      <c r="A291" s="156" t="s">
        <v>18644</v>
      </c>
      <c r="B291" s="156" t="s">
        <v>18804</v>
      </c>
      <c r="C291" s="156" t="s">
        <v>18805</v>
      </c>
      <c r="D291" s="156" t="s">
        <v>65</v>
      </c>
      <c r="E291" s="156" t="s">
        <v>18806</v>
      </c>
      <c r="F291" s="157" t="s">
        <v>12</v>
      </c>
      <c r="H291" s="156" t="s">
        <v>19208</v>
      </c>
      <c r="I291" s="156" t="s">
        <v>114</v>
      </c>
      <c r="J291" s="156" t="str">
        <f t="shared" si="12"/>
        <v>LithiumGeneral Lithium</v>
      </c>
      <c r="K291" s="156" t="str">
        <f t="shared" si="13"/>
        <v>LithiumGeneral Lithium</v>
      </c>
    </row>
    <row r="292" spans="1:11" hidden="1">
      <c r="A292" s="156" t="s">
        <v>18644</v>
      </c>
      <c r="B292" s="156" t="s">
        <v>18805</v>
      </c>
      <c r="C292" s="156" t="s">
        <v>18805</v>
      </c>
      <c r="D292" s="156" t="s">
        <v>65</v>
      </c>
      <c r="E292" s="156" t="s">
        <v>18806</v>
      </c>
      <c r="F292" s="157" t="s">
        <v>12</v>
      </c>
      <c r="H292" s="156" t="s">
        <v>19208</v>
      </c>
      <c r="I292" s="156" t="s">
        <v>114</v>
      </c>
      <c r="J292" s="156" t="str">
        <f t="shared" si="12"/>
        <v>LithiumGeneral Lithium Corporation</v>
      </c>
      <c r="K292" s="156" t="str">
        <f t="shared" si="13"/>
        <v>LithiumGeneral Lithium Corporation</v>
      </c>
    </row>
    <row r="293" spans="1:11" hidden="1">
      <c r="A293" s="156" t="s">
        <v>18644</v>
      </c>
      <c r="B293" s="156" t="s">
        <v>18807</v>
      </c>
      <c r="C293" s="156" t="s">
        <v>18807</v>
      </c>
      <c r="D293" s="156" t="s">
        <v>219</v>
      </c>
      <c r="E293" s="156" t="s">
        <v>18808</v>
      </c>
      <c r="F293" s="157" t="s">
        <v>12</v>
      </c>
      <c r="H293" s="156" t="s">
        <v>19297</v>
      </c>
      <c r="I293" s="156" t="s">
        <v>222</v>
      </c>
      <c r="J293" s="156" t="str">
        <f t="shared" si="12"/>
        <v>LithiumGreenbushes Lithium Operation</v>
      </c>
      <c r="K293" s="156" t="str">
        <f t="shared" si="13"/>
        <v>LithiumGreenbushes Lithium Operation</v>
      </c>
    </row>
    <row r="294" spans="1:11" hidden="1">
      <c r="A294" s="156" t="s">
        <v>18644</v>
      </c>
      <c r="B294" s="156" t="s">
        <v>12197</v>
      </c>
      <c r="C294" s="156" t="s">
        <v>12197</v>
      </c>
      <c r="D294" s="156" t="s">
        <v>65</v>
      </c>
      <c r="E294" s="156" t="s">
        <v>18809</v>
      </c>
      <c r="F294" s="157" t="s">
        <v>12</v>
      </c>
      <c r="H294" s="156" t="s">
        <v>19209</v>
      </c>
      <c r="I294" s="156" t="s">
        <v>130</v>
      </c>
      <c r="J294" s="156" t="str">
        <f t="shared" si="12"/>
        <v>LithiumGuizhou Red Star Electronic Material Co., Ltd.</v>
      </c>
      <c r="K294" s="156" t="str">
        <f t="shared" si="13"/>
        <v>LithiumGuizhou Red Star Electronic Material Co., Ltd.</v>
      </c>
    </row>
    <row r="295" spans="1:11" hidden="1">
      <c r="A295" s="156" t="s">
        <v>18644</v>
      </c>
      <c r="B295" s="156" t="s">
        <v>18810</v>
      </c>
      <c r="C295" s="156" t="s">
        <v>18810</v>
      </c>
      <c r="D295" s="156" t="s">
        <v>65</v>
      </c>
      <c r="E295" s="156" t="s">
        <v>18811</v>
      </c>
      <c r="F295" s="157" t="s">
        <v>12</v>
      </c>
      <c r="H295" s="156" t="s">
        <v>19209</v>
      </c>
      <c r="I295" s="156" t="s">
        <v>130</v>
      </c>
      <c r="J295" s="156" t="str">
        <f t="shared" si="12"/>
        <v>LithiumGuizhou Redstar Development Dalong Manganese Industry Co., Ltd.</v>
      </c>
      <c r="K295" s="156" t="str">
        <f t="shared" si="13"/>
        <v>LithiumGuizhou Redstar Development Dalong Manganese Industry Co., Ltd.</v>
      </c>
    </row>
    <row r="296" spans="1:11" hidden="1">
      <c r="A296" s="156" t="s">
        <v>18644</v>
      </c>
      <c r="B296" s="156" t="s">
        <v>140</v>
      </c>
      <c r="C296" s="156" t="s">
        <v>140</v>
      </c>
      <c r="D296" s="156" t="s">
        <v>65</v>
      </c>
      <c r="E296" s="156" t="s">
        <v>18812</v>
      </c>
      <c r="F296" s="157" t="s">
        <v>12</v>
      </c>
      <c r="H296" s="156" t="s">
        <v>142</v>
      </c>
      <c r="I296" s="156" t="s">
        <v>143</v>
      </c>
      <c r="J296" s="156" t="str">
        <f t="shared" si="12"/>
        <v>LithiumHunan Brunp Recycling Technology Co., Ltd.</v>
      </c>
      <c r="K296" s="156" t="str">
        <f t="shared" si="13"/>
        <v>LithiumHunan Brunp Recycling Technology Co., Ltd.</v>
      </c>
    </row>
    <row r="297" spans="1:11" hidden="1">
      <c r="A297" s="156" t="s">
        <v>18644</v>
      </c>
      <c r="B297" s="156" t="s">
        <v>18813</v>
      </c>
      <c r="C297" s="156" t="s">
        <v>18814</v>
      </c>
      <c r="D297" s="156" t="s">
        <v>65</v>
      </c>
      <c r="E297" s="156" t="s">
        <v>18815</v>
      </c>
      <c r="F297" s="157" t="s">
        <v>12</v>
      </c>
      <c r="H297" s="156" t="s">
        <v>19210</v>
      </c>
      <c r="I297" s="156" t="s">
        <v>143</v>
      </c>
      <c r="J297" s="156" t="str">
        <f t="shared" si="12"/>
        <v>LithiumHunan Wuchuang Cycle Technology Co., LTD</v>
      </c>
      <c r="K297" s="156" t="str">
        <f t="shared" si="13"/>
        <v>LithiumHunan Wuchuang Cycle Technology Co., LTD</v>
      </c>
    </row>
    <row r="298" spans="1:11" hidden="1">
      <c r="A298" s="156" t="s">
        <v>18644</v>
      </c>
      <c r="B298" s="156" t="s">
        <v>18814</v>
      </c>
      <c r="C298" s="156" t="s">
        <v>18814</v>
      </c>
      <c r="D298" s="156" t="s">
        <v>65</v>
      </c>
      <c r="E298" s="156" t="s">
        <v>18815</v>
      </c>
      <c r="F298" s="157" t="s">
        <v>12</v>
      </c>
      <c r="H298" s="156" t="s">
        <v>19210</v>
      </c>
      <c r="I298" s="156" t="s">
        <v>143</v>
      </c>
      <c r="J298" s="156" t="str">
        <f t="shared" si="12"/>
        <v>LithiumHunan Wuchuang Recycling Technology Co., Ltd.</v>
      </c>
      <c r="K298" s="156" t="str">
        <f t="shared" si="13"/>
        <v>LithiumHunan Wuchuang Recycling Technology Co., Ltd.</v>
      </c>
    </row>
    <row r="299" spans="1:11" hidden="1">
      <c r="A299" s="156" t="s">
        <v>18644</v>
      </c>
      <c r="B299" s="156" t="s">
        <v>18816</v>
      </c>
      <c r="C299" s="156" t="s">
        <v>18816</v>
      </c>
      <c r="D299" s="156" t="s">
        <v>65</v>
      </c>
      <c r="E299" s="156" t="s">
        <v>18817</v>
      </c>
      <c r="F299" s="157" t="s">
        <v>12</v>
      </c>
      <c r="H299" s="156" t="s">
        <v>19211</v>
      </c>
      <c r="I299" s="156" t="s">
        <v>143</v>
      </c>
      <c r="J299" s="156" t="str">
        <f t="shared" si="12"/>
        <v>LithiumHunan Yongshan Lithium Co., Ltd.</v>
      </c>
      <c r="K299" s="156" t="str">
        <f t="shared" si="13"/>
        <v>LithiumHunan Yongshan Lithium Co., Ltd.</v>
      </c>
    </row>
    <row r="300" spans="1:11" hidden="1">
      <c r="A300" s="156" t="s">
        <v>18644</v>
      </c>
      <c r="B300" s="156" t="s">
        <v>18818</v>
      </c>
      <c r="C300" s="156" t="s">
        <v>18818</v>
      </c>
      <c r="D300" s="156" t="s">
        <v>65</v>
      </c>
      <c r="E300" s="156" t="s">
        <v>18819</v>
      </c>
      <c r="F300" s="157" t="s">
        <v>12</v>
      </c>
      <c r="H300" s="156" t="s">
        <v>19298</v>
      </c>
      <c r="I300" s="156" t="s">
        <v>114</v>
      </c>
      <c r="J300" s="156" t="str">
        <f t="shared" si="12"/>
        <v>LithiumJiangsu Baozong &amp; Baoda Pharmachem Co. Ltd.</v>
      </c>
      <c r="K300" s="156" t="str">
        <f t="shared" si="13"/>
        <v>LithiumJiangsu Baozong &amp; Baoda Pharmachem Co. Ltd.</v>
      </c>
    </row>
    <row r="301" spans="1:11" hidden="1">
      <c r="A301" s="156" t="s">
        <v>18644</v>
      </c>
      <c r="B301" s="156" t="s">
        <v>18820</v>
      </c>
      <c r="C301" s="156" t="s">
        <v>18820</v>
      </c>
      <c r="D301" s="156" t="s">
        <v>65</v>
      </c>
      <c r="E301" s="156" t="s">
        <v>18821</v>
      </c>
      <c r="F301" s="157" t="s">
        <v>12</v>
      </c>
      <c r="H301" s="156" t="s">
        <v>19212</v>
      </c>
      <c r="I301" s="156" t="s">
        <v>106</v>
      </c>
      <c r="J301" s="156" t="str">
        <f t="shared" si="12"/>
        <v>LithiumJiangxi Ganfeng Lithium Co., Ltd.</v>
      </c>
      <c r="K301" s="156" t="str">
        <f t="shared" si="13"/>
        <v>LithiumJiangxi Ganfeng Lithium Co., Ltd.</v>
      </c>
    </row>
    <row r="302" spans="1:11" hidden="1">
      <c r="A302" s="156" t="s">
        <v>18644</v>
      </c>
      <c r="B302" s="156" t="s">
        <v>18822</v>
      </c>
      <c r="C302" s="156" t="s">
        <v>18822</v>
      </c>
      <c r="D302" s="156" t="s">
        <v>65</v>
      </c>
      <c r="E302" s="156" t="s">
        <v>18823</v>
      </c>
      <c r="F302" s="157" t="s">
        <v>12</v>
      </c>
      <c r="H302" s="156" t="s">
        <v>12266</v>
      </c>
      <c r="I302" s="156" t="s">
        <v>106</v>
      </c>
      <c r="J302" s="156" t="str">
        <f t="shared" si="12"/>
        <v>LithiumJiangxi Nanshi Lithium Power New Materials Co., Ltd.</v>
      </c>
      <c r="K302" s="156" t="str">
        <f t="shared" si="13"/>
        <v>LithiumJiangxi Nanshi Lithium Power New Materials Co., Ltd.</v>
      </c>
    </row>
    <row r="303" spans="1:11" hidden="1">
      <c r="A303" s="156" t="s">
        <v>18644</v>
      </c>
      <c r="B303" s="156" t="s">
        <v>167</v>
      </c>
      <c r="C303" s="156" t="s">
        <v>12264</v>
      </c>
      <c r="D303" s="156" t="s">
        <v>65</v>
      </c>
      <c r="E303" s="156" t="s">
        <v>18824</v>
      </c>
      <c r="F303" s="157" t="s">
        <v>12</v>
      </c>
      <c r="H303" s="156" t="s">
        <v>12266</v>
      </c>
      <c r="I303" s="156" t="s">
        <v>106</v>
      </c>
      <c r="J303" s="156" t="str">
        <f t="shared" si="12"/>
        <v>LithiumJiangxi Rui da Xinnengyuan Technology Co., Ltd.</v>
      </c>
      <c r="K303" s="156" t="str">
        <f t="shared" si="13"/>
        <v>LithiumJiangxi Rui da Xinnengyuan Technology Co., Ltd.</v>
      </c>
    </row>
    <row r="304" spans="1:11" hidden="1">
      <c r="A304" s="156" t="s">
        <v>18644</v>
      </c>
      <c r="B304" s="156" t="s">
        <v>12264</v>
      </c>
      <c r="C304" s="156" t="s">
        <v>12264</v>
      </c>
      <c r="D304" s="156" t="s">
        <v>65</v>
      </c>
      <c r="E304" s="156" t="s">
        <v>18824</v>
      </c>
      <c r="F304" s="157" t="s">
        <v>12</v>
      </c>
      <c r="H304" s="156" t="s">
        <v>12266</v>
      </c>
      <c r="I304" s="156" t="s">
        <v>106</v>
      </c>
      <c r="J304" s="156" t="str">
        <f t="shared" si="12"/>
        <v>LithiumJiangxi Ruida New Energy Technology Co., Ltd.</v>
      </c>
      <c r="K304" s="156" t="str">
        <f t="shared" si="13"/>
        <v>LithiumJiangxi Ruida New Energy Technology Co., Ltd.</v>
      </c>
    </row>
    <row r="305" spans="1:11" hidden="1">
      <c r="A305" s="156" t="s">
        <v>18644</v>
      </c>
      <c r="B305" s="156" t="s">
        <v>168</v>
      </c>
      <c r="C305" s="156" t="s">
        <v>168</v>
      </c>
      <c r="D305" s="156" t="s">
        <v>65</v>
      </c>
      <c r="E305" s="156" t="s">
        <v>18825</v>
      </c>
      <c r="F305" s="157" t="s">
        <v>12</v>
      </c>
      <c r="H305" s="156" t="s">
        <v>19213</v>
      </c>
      <c r="I305" s="156" t="s">
        <v>171</v>
      </c>
      <c r="J305" s="156" t="str">
        <f t="shared" si="12"/>
        <v>LithiumJingmen GEM Co., Ltd.</v>
      </c>
      <c r="K305" s="156" t="str">
        <f t="shared" si="13"/>
        <v>LithiumJingmen GEM Co., Ltd.</v>
      </c>
    </row>
    <row r="306" spans="1:11" hidden="1">
      <c r="A306" s="156" t="s">
        <v>18644</v>
      </c>
      <c r="B306" s="156" t="s">
        <v>18826</v>
      </c>
      <c r="C306" s="156" t="s">
        <v>18826</v>
      </c>
      <c r="D306" s="156" t="s">
        <v>219</v>
      </c>
      <c r="E306" s="156" t="s">
        <v>18827</v>
      </c>
      <c r="F306" s="157" t="s">
        <v>12</v>
      </c>
      <c r="H306" s="156" t="s">
        <v>19300</v>
      </c>
      <c r="I306" s="156" t="s">
        <v>222</v>
      </c>
      <c r="J306" s="156" t="str">
        <f t="shared" si="12"/>
        <v>LithiumKemerton</v>
      </c>
      <c r="K306" s="156" t="str">
        <f t="shared" si="13"/>
        <v>LithiumKemerton</v>
      </c>
    </row>
    <row r="307" spans="1:11" hidden="1">
      <c r="A307" s="156" t="s">
        <v>18644</v>
      </c>
      <c r="B307" s="156" t="s">
        <v>18828</v>
      </c>
      <c r="C307" s="156" t="s">
        <v>18828</v>
      </c>
      <c r="D307" s="156" t="s">
        <v>310</v>
      </c>
      <c r="E307" s="156" t="s">
        <v>18829</v>
      </c>
      <c r="F307" s="157" t="s">
        <v>12</v>
      </c>
      <c r="H307" s="373" t="s">
        <v>331</v>
      </c>
      <c r="I307" s="373" t="s">
        <v>332</v>
      </c>
      <c r="J307" s="156" t="str">
        <f t="shared" si="12"/>
        <v>LithiumKings Mountain Lithium Plant</v>
      </c>
      <c r="K307" s="156" t="str">
        <f t="shared" si="13"/>
        <v>LithiumKings Mountain Lithium Plant</v>
      </c>
    </row>
    <row r="308" spans="1:11" hidden="1">
      <c r="A308" s="156" t="s">
        <v>18644</v>
      </c>
      <c r="B308" s="156" t="s">
        <v>19201</v>
      </c>
      <c r="C308" s="156" t="s">
        <v>19199</v>
      </c>
      <c r="D308" s="156" t="s">
        <v>1394</v>
      </c>
      <c r="E308" s="156" t="s">
        <v>19200</v>
      </c>
      <c r="F308" s="157" t="s">
        <v>12</v>
      </c>
      <c r="H308" s="156" t="s">
        <v>3118</v>
      </c>
      <c r="I308" s="156" t="s">
        <v>3118</v>
      </c>
      <c r="J308" s="156" t="str">
        <f t="shared" si="12"/>
        <v>LithiumLa Negra Chemical Plant</v>
      </c>
      <c r="K308" s="156" t="str">
        <f t="shared" si="13"/>
        <v>LithiumLa Negra Chemical Plant</v>
      </c>
    </row>
    <row r="309" spans="1:11" hidden="1">
      <c r="A309" s="156" t="s">
        <v>18644</v>
      </c>
      <c r="B309" s="156" t="s">
        <v>19199</v>
      </c>
      <c r="C309" s="156" t="s">
        <v>19199</v>
      </c>
      <c r="D309" s="156" t="s">
        <v>1394</v>
      </c>
      <c r="E309" s="156" t="s">
        <v>19200</v>
      </c>
      <c r="F309" s="157" t="s">
        <v>12</v>
      </c>
      <c r="H309" s="156" t="s">
        <v>3118</v>
      </c>
      <c r="I309" s="156" t="s">
        <v>3118</v>
      </c>
      <c r="J309" s="156" t="str">
        <f t="shared" si="12"/>
        <v>LithiumLa Negra Lithium Carbonate Plant</v>
      </c>
      <c r="K309" s="156" t="str">
        <f t="shared" si="13"/>
        <v>LithiumLa Negra Lithium Carbonate Plant</v>
      </c>
    </row>
    <row r="310" spans="1:11" hidden="1">
      <c r="A310" s="156" t="s">
        <v>18644</v>
      </c>
      <c r="B310" s="156" t="s">
        <v>19244</v>
      </c>
      <c r="C310" s="156" t="s">
        <v>19244</v>
      </c>
      <c r="D310" s="156" t="s">
        <v>65</v>
      </c>
      <c r="E310" s="156" t="s">
        <v>19245</v>
      </c>
      <c r="F310" s="157" t="s">
        <v>12</v>
      </c>
      <c r="H310" s="156" t="s">
        <v>19250</v>
      </c>
      <c r="I310" s="156" t="s">
        <v>205</v>
      </c>
      <c r="J310" s="156" t="str">
        <f t="shared" si="12"/>
        <v>LithiumLianhe Chemical Technology(Linhai) Co.,Ltd</v>
      </c>
      <c r="K310" s="156" t="str">
        <f t="shared" si="13"/>
        <v>LithiumLianhe Chemical Technology(Linhai) Co.,Ltd</v>
      </c>
    </row>
    <row r="311" spans="1:11" hidden="1">
      <c r="A311" s="156" t="s">
        <v>18644</v>
      </c>
      <c r="B311" s="156" t="s">
        <v>18830</v>
      </c>
      <c r="C311" s="156" t="s">
        <v>18791</v>
      </c>
      <c r="D311" s="156" t="s">
        <v>310</v>
      </c>
      <c r="E311" s="156" t="s">
        <v>18792</v>
      </c>
      <c r="F311" s="157" t="s">
        <v>12</v>
      </c>
      <c r="H311" s="156" t="s">
        <v>19295</v>
      </c>
      <c r="I311" s="156" t="s">
        <v>332</v>
      </c>
      <c r="J311" s="156" t="str">
        <f t="shared" si="12"/>
        <v>LithiumLivent (Bessemer City)</v>
      </c>
      <c r="K311" s="156" t="str">
        <f t="shared" si="13"/>
        <v>LithiumLivent (Bessemer City)</v>
      </c>
    </row>
    <row r="312" spans="1:11" hidden="1">
      <c r="A312" s="156" t="s">
        <v>18644</v>
      </c>
      <c r="B312" s="156" t="s">
        <v>18831</v>
      </c>
      <c r="C312" s="156" t="s">
        <v>18793</v>
      </c>
      <c r="D312" s="156" t="s">
        <v>1330</v>
      </c>
      <c r="E312" s="156" t="s">
        <v>18794</v>
      </c>
      <c r="F312" s="157" t="s">
        <v>12</v>
      </c>
      <c r="H312" s="156" t="s">
        <v>19296</v>
      </c>
      <c r="I312" s="156" t="s">
        <v>1995</v>
      </c>
      <c r="J312" s="156" t="str">
        <f t="shared" si="12"/>
        <v>LithiumLivent (Fenix)</v>
      </c>
      <c r="K312" s="156" t="str">
        <f t="shared" si="13"/>
        <v>LithiumLivent (Fenix)</v>
      </c>
    </row>
    <row r="313" spans="1:11" hidden="1">
      <c r="A313" s="156" t="s">
        <v>18644</v>
      </c>
      <c r="B313" s="156" t="s">
        <v>18832</v>
      </c>
      <c r="C313" s="156" t="s">
        <v>18791</v>
      </c>
      <c r="D313" s="156" t="s">
        <v>310</v>
      </c>
      <c r="E313" s="156" t="s">
        <v>18792</v>
      </c>
      <c r="F313" s="157" t="s">
        <v>12</v>
      </c>
      <c r="H313" s="156" t="s">
        <v>19295</v>
      </c>
      <c r="I313" s="156" t="s">
        <v>332</v>
      </c>
      <c r="J313" s="156" t="str">
        <f t="shared" si="12"/>
        <v>LithiumLivent Corporation (Bessemer City)</v>
      </c>
      <c r="K313" s="156" t="str">
        <f t="shared" si="13"/>
        <v>LithiumLivent Corporation (Bessemer City)</v>
      </c>
    </row>
    <row r="314" spans="1:11" hidden="1">
      <c r="A314" s="156" t="s">
        <v>18644</v>
      </c>
      <c r="B314" s="156" t="s">
        <v>18833</v>
      </c>
      <c r="C314" s="156" t="s">
        <v>18793</v>
      </c>
      <c r="D314" s="156" t="s">
        <v>1330</v>
      </c>
      <c r="E314" s="156" t="s">
        <v>18794</v>
      </c>
      <c r="F314" s="157" t="s">
        <v>12</v>
      </c>
      <c r="H314" s="156" t="s">
        <v>19296</v>
      </c>
      <c r="I314" s="156" t="s">
        <v>1995</v>
      </c>
      <c r="J314" s="156" t="str">
        <f t="shared" si="12"/>
        <v>LithiumLivent Corporation (Fenix)</v>
      </c>
      <c r="K314" s="156" t="str">
        <f t="shared" si="13"/>
        <v>LithiumLivent Corporation (Fenix)</v>
      </c>
    </row>
    <row r="315" spans="1:11" hidden="1">
      <c r="A315" s="156" t="s">
        <v>18644</v>
      </c>
      <c r="B315" s="156" t="s">
        <v>18834</v>
      </c>
      <c r="C315" s="156" t="s">
        <v>18834</v>
      </c>
      <c r="D315" s="156" t="s">
        <v>65</v>
      </c>
      <c r="E315" s="156" t="s">
        <v>18835</v>
      </c>
      <c r="F315" s="157" t="s">
        <v>12</v>
      </c>
      <c r="H315" s="156" t="s">
        <v>105</v>
      </c>
      <c r="I315" s="156" t="s">
        <v>106</v>
      </c>
      <c r="J315" s="156" t="str">
        <f t="shared" si="12"/>
        <v>LithiumLongnan Ruihong Technology Co., Ltd.</v>
      </c>
      <c r="K315" s="156" t="str">
        <f t="shared" si="13"/>
        <v>LithiumLongnan Ruihong Technology Co., Ltd.</v>
      </c>
    </row>
    <row r="316" spans="1:11" hidden="1">
      <c r="A316" s="156" t="s">
        <v>18644</v>
      </c>
      <c r="B316" s="156" t="s">
        <v>18836</v>
      </c>
      <c r="C316" s="156" t="s">
        <v>19243</v>
      </c>
      <c r="D316" s="156" t="s">
        <v>1330</v>
      </c>
      <c r="E316" s="156" t="s">
        <v>18797</v>
      </c>
      <c r="F316" s="157" t="s">
        <v>12</v>
      </c>
      <c r="H316" s="156" t="s">
        <v>19206</v>
      </c>
      <c r="I316" s="156" t="s">
        <v>2021</v>
      </c>
      <c r="J316" s="156" t="str">
        <f t="shared" si="12"/>
        <v>LithiumMinera Exar (Ganfeng Lithium-Lithium Americas)</v>
      </c>
      <c r="K316" s="156" t="str">
        <f t="shared" si="13"/>
        <v>LithiumMinera Exar (Ganfeng Lithium-Lithium Americas)</v>
      </c>
    </row>
    <row r="317" spans="1:11" hidden="1">
      <c r="A317" s="156" t="s">
        <v>18644</v>
      </c>
      <c r="B317" s="156" t="s">
        <v>19243</v>
      </c>
      <c r="C317" s="156" t="s">
        <v>19243</v>
      </c>
      <c r="D317" s="156" t="s">
        <v>1330</v>
      </c>
      <c r="E317" s="156" t="s">
        <v>18797</v>
      </c>
      <c r="F317" s="157" t="s">
        <v>12</v>
      </c>
      <c r="H317" s="156" t="s">
        <v>19206</v>
      </c>
      <c r="I317" s="156" t="s">
        <v>2021</v>
      </c>
      <c r="J317" s="156" t="str">
        <f t="shared" si="12"/>
        <v>LithiumMinera Exar S.A.</v>
      </c>
      <c r="K317" s="156" t="str">
        <f t="shared" si="13"/>
        <v>LithiumMinera Exar S.A.</v>
      </c>
    </row>
    <row r="318" spans="1:11" hidden="1">
      <c r="A318" s="156" t="s">
        <v>18644</v>
      </c>
      <c r="B318" s="156" t="s">
        <v>18837</v>
      </c>
      <c r="C318" s="156" t="s">
        <v>18837</v>
      </c>
      <c r="D318" s="156" t="s">
        <v>65</v>
      </c>
      <c r="E318" s="156" t="s">
        <v>18838</v>
      </c>
      <c r="F318" s="157" t="s">
        <v>12</v>
      </c>
      <c r="H318" s="156" t="s">
        <v>105</v>
      </c>
      <c r="I318" s="156" t="s">
        <v>106</v>
      </c>
      <c r="J318" s="156" t="str">
        <f t="shared" si="12"/>
        <v>LithiumNingdu Ganfeng Lithium Co., Ltd.</v>
      </c>
      <c r="K318" s="156" t="str">
        <f t="shared" si="13"/>
        <v>LithiumNingdu Ganfeng Lithium Co., Ltd.</v>
      </c>
    </row>
    <row r="319" spans="1:11" hidden="1">
      <c r="A319" s="156" t="s">
        <v>18644</v>
      </c>
      <c r="B319" s="156" t="s">
        <v>19246</v>
      </c>
      <c r="C319" s="156" t="s">
        <v>19246</v>
      </c>
      <c r="D319" s="156" t="s">
        <v>253</v>
      </c>
      <c r="E319" s="156" t="s">
        <v>19247</v>
      </c>
      <c r="F319" s="157" t="s">
        <v>12</v>
      </c>
      <c r="H319" s="156" t="s">
        <v>19251</v>
      </c>
      <c r="I319" s="156" t="s">
        <v>5423</v>
      </c>
      <c r="J319" s="156" t="str">
        <f t="shared" si="12"/>
        <v>LithiumPT. ChengTok Lithium Indonesia</v>
      </c>
      <c r="K319" s="156" t="str">
        <f t="shared" si="13"/>
        <v>LithiumPT. ChengTok Lithium Indonesia</v>
      </c>
    </row>
    <row r="320" spans="1:11" hidden="1">
      <c r="A320" s="156" t="s">
        <v>18644</v>
      </c>
      <c r="B320" s="156" t="s">
        <v>18839</v>
      </c>
      <c r="C320" s="156" t="s">
        <v>18839</v>
      </c>
      <c r="D320" s="156" t="s">
        <v>65</v>
      </c>
      <c r="E320" s="156" t="s">
        <v>18840</v>
      </c>
      <c r="F320" s="157" t="s">
        <v>12</v>
      </c>
      <c r="H320" s="156" t="s">
        <v>19214</v>
      </c>
      <c r="I320" s="156" t="s">
        <v>3188</v>
      </c>
      <c r="J320" s="156" t="str">
        <f t="shared" si="12"/>
        <v>LithiumQinghai Dongtai Jinear Lithium Resources Co., Ltd.</v>
      </c>
      <c r="K320" s="156" t="str">
        <f t="shared" si="13"/>
        <v>LithiumQinghai Dongtai Jinear Lithium Resources Co., Ltd.</v>
      </c>
    </row>
    <row r="321" spans="1:11" hidden="1">
      <c r="A321" s="156" t="s">
        <v>18644</v>
      </c>
      <c r="B321" s="156" t="s">
        <v>18841</v>
      </c>
      <c r="C321" s="156" t="s">
        <v>18841</v>
      </c>
      <c r="D321" s="156" t="s">
        <v>65</v>
      </c>
      <c r="E321" s="156" t="s">
        <v>18842</v>
      </c>
      <c r="F321" s="157" t="s">
        <v>12</v>
      </c>
      <c r="H321" s="156" t="s">
        <v>19214</v>
      </c>
      <c r="I321" s="156" t="s">
        <v>3188</v>
      </c>
      <c r="J321" s="156" t="str">
        <f t="shared" si="12"/>
        <v>LithiumQinghai Jinaier Lithium Resources Co., Ltd.</v>
      </c>
      <c r="K321" s="156" t="str">
        <f t="shared" si="13"/>
        <v>LithiumQinghai Jinaier Lithium Resources Co., Ltd.</v>
      </c>
    </row>
    <row r="322" spans="1:11" hidden="1">
      <c r="A322" s="156" t="s">
        <v>18644</v>
      </c>
      <c r="B322" s="156" t="s">
        <v>18843</v>
      </c>
      <c r="C322" s="156" t="s">
        <v>18844</v>
      </c>
      <c r="D322" s="156" t="s">
        <v>65</v>
      </c>
      <c r="E322" s="156" t="s">
        <v>18845</v>
      </c>
      <c r="F322" s="157" t="s">
        <v>12</v>
      </c>
      <c r="H322" s="156" t="s">
        <v>18843</v>
      </c>
      <c r="I322" s="156" t="s">
        <v>126</v>
      </c>
      <c r="J322" s="156" t="str">
        <f t="shared" si="12"/>
        <v>LithiumQinzhou</v>
      </c>
      <c r="K322" s="156" t="str">
        <f t="shared" si="13"/>
        <v>LithiumQinzhou</v>
      </c>
    </row>
    <row r="323" spans="1:11" hidden="1">
      <c r="A323" s="156" t="s">
        <v>18644</v>
      </c>
      <c r="B323" s="156" t="s">
        <v>18844</v>
      </c>
      <c r="C323" s="156" t="s">
        <v>18844</v>
      </c>
      <c r="D323" s="156" t="s">
        <v>65</v>
      </c>
      <c r="E323" s="156" t="s">
        <v>18845</v>
      </c>
      <c r="F323" s="157" t="s">
        <v>12</v>
      </c>
      <c r="H323" s="156" t="s">
        <v>18843</v>
      </c>
      <c r="I323" s="156" t="s">
        <v>126</v>
      </c>
      <c r="J323" s="156" t="str">
        <f t="shared" si="12"/>
        <v>LithiumQinzhou Lithium</v>
      </c>
      <c r="K323" s="156" t="str">
        <f t="shared" si="13"/>
        <v>LithiumQinzhou Lithium</v>
      </c>
    </row>
    <row r="324" spans="1:11" hidden="1">
      <c r="A324" s="156" t="s">
        <v>18644</v>
      </c>
      <c r="B324" s="156" t="s">
        <v>18846</v>
      </c>
      <c r="C324" s="156" t="s">
        <v>18846</v>
      </c>
      <c r="D324" s="156" t="s">
        <v>65</v>
      </c>
      <c r="E324" s="156" t="s">
        <v>18847</v>
      </c>
      <c r="F324" s="157" t="s">
        <v>12</v>
      </c>
      <c r="H324" s="156" t="s">
        <v>105</v>
      </c>
      <c r="I324" s="156" t="s">
        <v>106</v>
      </c>
      <c r="J324" s="156" t="str">
        <f t="shared" si="12"/>
        <v>LithiumQuannan Ruilong Technology Co., Ltd.</v>
      </c>
      <c r="K324" s="156" t="str">
        <f t="shared" si="13"/>
        <v>LithiumQuannan Ruilong Technology Co., Ltd.</v>
      </c>
    </row>
    <row r="325" spans="1:11" hidden="1">
      <c r="A325" s="156" t="s">
        <v>18644</v>
      </c>
      <c r="B325" s="156" t="s">
        <v>18848</v>
      </c>
      <c r="C325" s="156" t="s">
        <v>18848</v>
      </c>
      <c r="D325" s="156" t="s">
        <v>65</v>
      </c>
      <c r="E325" s="156" t="s">
        <v>18849</v>
      </c>
      <c r="F325" s="157" t="s">
        <v>12</v>
      </c>
      <c r="H325" s="156" t="s">
        <v>19301</v>
      </c>
      <c r="I325" s="156" t="s">
        <v>3190</v>
      </c>
      <c r="J325" s="156" t="str">
        <f t="shared" si="12"/>
        <v>LithiumSichuan CATH Co., Ltd</v>
      </c>
      <c r="K325" s="156" t="str">
        <f t="shared" si="13"/>
        <v>LithiumSichuan CATH Co., Ltd</v>
      </c>
    </row>
    <row r="326" spans="1:11" hidden="1">
      <c r="A326" s="156" t="s">
        <v>18644</v>
      </c>
      <c r="B326" s="156" t="s">
        <v>18850</v>
      </c>
      <c r="C326" s="156" t="s">
        <v>18850</v>
      </c>
      <c r="D326" s="156" t="s">
        <v>65</v>
      </c>
      <c r="E326" s="156" t="s">
        <v>18851</v>
      </c>
      <c r="F326" s="157" t="s">
        <v>12</v>
      </c>
      <c r="H326" s="156" t="s">
        <v>19302</v>
      </c>
      <c r="I326" s="156" t="s">
        <v>3190</v>
      </c>
      <c r="J326" s="156" t="str">
        <f t="shared" si="12"/>
        <v>LithiumSichuan Siterui Lithium Industry Co., Ltd.</v>
      </c>
      <c r="K326" s="156" t="str">
        <f t="shared" si="13"/>
        <v>LithiumSichuan Siterui Lithium Industry Co., Ltd.</v>
      </c>
    </row>
    <row r="327" spans="1:11" hidden="1">
      <c r="A327" s="156" t="s">
        <v>18644</v>
      </c>
      <c r="B327" s="156" t="s">
        <v>18852</v>
      </c>
      <c r="C327" s="156" t="s">
        <v>18852</v>
      </c>
      <c r="D327" s="156" t="s">
        <v>65</v>
      </c>
      <c r="E327" s="156" t="s">
        <v>18853</v>
      </c>
      <c r="F327" s="157" t="s">
        <v>12</v>
      </c>
      <c r="H327" s="156" t="s">
        <v>19302</v>
      </c>
      <c r="I327" s="156" t="s">
        <v>3190</v>
      </c>
      <c r="J327" s="156" t="str">
        <f t="shared" si="12"/>
        <v>LithiumSichuan Zhiyuan Lithium Industries Co., Ltd</v>
      </c>
      <c r="K327" s="156" t="str">
        <f t="shared" si="13"/>
        <v>LithiumSichuan Zhiyuan Lithium Industries Co., Ltd</v>
      </c>
    </row>
    <row r="328" spans="1:11" hidden="1">
      <c r="A328" s="156" t="s">
        <v>18644</v>
      </c>
      <c r="B328" s="156" t="s">
        <v>18854</v>
      </c>
      <c r="C328" s="156" t="s">
        <v>18855</v>
      </c>
      <c r="D328" s="156" t="s">
        <v>1394</v>
      </c>
      <c r="E328" s="156" t="s">
        <v>18856</v>
      </c>
      <c r="F328" s="157" t="s">
        <v>12</v>
      </c>
      <c r="H328" s="156" t="s">
        <v>3118</v>
      </c>
      <c r="I328" s="156" t="s">
        <v>3118</v>
      </c>
      <c r="J328" s="156" t="str">
        <f t="shared" si="12"/>
        <v>LithiumSociedad Quimica y Minera/SQM Lithium (Salar Del Carmen Plant)</v>
      </c>
      <c r="K328" s="156" t="str">
        <f t="shared" si="13"/>
        <v>LithiumSociedad Quimica y Minera/SQM Lithium (Salar Del Carmen Plant)</v>
      </c>
    </row>
    <row r="329" spans="1:11" hidden="1">
      <c r="A329" s="156" t="s">
        <v>18644</v>
      </c>
      <c r="B329" s="156" t="s">
        <v>18857</v>
      </c>
      <c r="C329" s="156" t="s">
        <v>18855</v>
      </c>
      <c r="D329" s="156" t="s">
        <v>1394</v>
      </c>
      <c r="E329" s="156" t="s">
        <v>18856</v>
      </c>
      <c r="F329" s="157" t="s">
        <v>12</v>
      </c>
      <c r="H329" s="156" t="s">
        <v>3118</v>
      </c>
      <c r="I329" s="156" t="s">
        <v>3118</v>
      </c>
      <c r="J329" s="156" t="str">
        <f t="shared" si="12"/>
        <v>LithiumSQM Salar S.A.</v>
      </c>
      <c r="K329" s="156" t="str">
        <f t="shared" si="13"/>
        <v>LithiumSQM Salar S.A.</v>
      </c>
    </row>
    <row r="330" spans="1:11" hidden="1">
      <c r="A330" s="156" t="s">
        <v>18644</v>
      </c>
      <c r="B330" s="156" t="s">
        <v>18855</v>
      </c>
      <c r="C330" s="156" t="s">
        <v>18855</v>
      </c>
      <c r="D330" s="156" t="s">
        <v>1394</v>
      </c>
      <c r="E330" s="156" t="s">
        <v>18856</v>
      </c>
      <c r="F330" s="157" t="s">
        <v>12</v>
      </c>
      <c r="H330" s="156" t="s">
        <v>3118</v>
      </c>
      <c r="I330" s="156" t="s">
        <v>3118</v>
      </c>
      <c r="J330" s="156" t="str">
        <f t="shared" si="12"/>
        <v>LithiumSQM Salar S.A. (Del Carmen Plant)</v>
      </c>
      <c r="K330" s="156" t="str">
        <f t="shared" si="13"/>
        <v>LithiumSQM Salar S.A. (Del Carmen Plant)</v>
      </c>
    </row>
    <row r="331" spans="1:11" hidden="1">
      <c r="A331" s="156" t="s">
        <v>18644</v>
      </c>
      <c r="B331" s="156" t="s">
        <v>18858</v>
      </c>
      <c r="C331" s="156" t="s">
        <v>18858</v>
      </c>
      <c r="D331" s="156" t="s">
        <v>65</v>
      </c>
      <c r="E331" s="156" t="s">
        <v>18859</v>
      </c>
      <c r="F331" s="157" t="s">
        <v>12</v>
      </c>
      <c r="H331" s="156" t="s">
        <v>19299</v>
      </c>
      <c r="I331" s="156" t="s">
        <v>3190</v>
      </c>
      <c r="J331" s="156" t="str">
        <f t="shared" si="12"/>
        <v>LithiumSuining Chengxi Lithium Industries Inc.</v>
      </c>
      <c r="K331" s="156" t="str">
        <f t="shared" si="13"/>
        <v>LithiumSuining Chengxi Lithium Industries Inc.</v>
      </c>
    </row>
    <row r="332" spans="1:11" hidden="1">
      <c r="A332" s="156" t="s">
        <v>18644</v>
      </c>
      <c r="B332" s="156" t="s">
        <v>18860</v>
      </c>
      <c r="C332" s="156" t="s">
        <v>18861</v>
      </c>
      <c r="D332" s="156" t="s">
        <v>65</v>
      </c>
      <c r="E332" s="156" t="s">
        <v>18862</v>
      </c>
      <c r="F332" s="157" t="s">
        <v>12</v>
      </c>
      <c r="H332" s="156" t="s">
        <v>19215</v>
      </c>
      <c r="I332" s="156" t="s">
        <v>3190</v>
      </c>
      <c r="J332" s="156" t="str">
        <f t="shared" si="12"/>
        <v>LithiumTianqi</v>
      </c>
      <c r="K332" s="156" t="str">
        <f t="shared" si="13"/>
        <v>LithiumTianqi</v>
      </c>
    </row>
    <row r="333" spans="1:11" hidden="1">
      <c r="A333" s="156" t="s">
        <v>18644</v>
      </c>
      <c r="B333" s="156" t="s">
        <v>18861</v>
      </c>
      <c r="C333" s="156" t="s">
        <v>18861</v>
      </c>
      <c r="D333" s="156" t="s">
        <v>65</v>
      </c>
      <c r="E333" s="156" t="s">
        <v>18862</v>
      </c>
      <c r="F333" s="157" t="s">
        <v>12</v>
      </c>
      <c r="H333" s="156" t="s">
        <v>19215</v>
      </c>
      <c r="I333" s="156" t="s">
        <v>3190</v>
      </c>
      <c r="J333" s="156" t="str">
        <f t="shared" si="12"/>
        <v>LithiumTianqi Lithium (Shehong) Co., Ltd.</v>
      </c>
      <c r="K333" s="156" t="str">
        <f t="shared" si="13"/>
        <v>LithiumTianqi Lithium (Shehong) Co., Ltd.</v>
      </c>
    </row>
    <row r="334" spans="1:11" hidden="1">
      <c r="A334" s="156" t="s">
        <v>18644</v>
      </c>
      <c r="B334" s="156" t="s">
        <v>18863</v>
      </c>
      <c r="C334" s="156" t="s">
        <v>18863</v>
      </c>
      <c r="D334" s="156" t="s">
        <v>219</v>
      </c>
      <c r="E334" s="156" t="s">
        <v>18864</v>
      </c>
      <c r="F334" s="157" t="s">
        <v>12</v>
      </c>
      <c r="H334" s="373" t="s">
        <v>18863</v>
      </c>
      <c r="I334" s="373" t="s">
        <v>222</v>
      </c>
      <c r="J334" s="156" t="str">
        <f t="shared" si="12"/>
        <v>LithiumWodgina</v>
      </c>
      <c r="K334" s="156" t="str">
        <f t="shared" si="13"/>
        <v>LithiumWodgina</v>
      </c>
    </row>
    <row r="335" spans="1:11" hidden="1">
      <c r="A335" s="156" t="s">
        <v>18644</v>
      </c>
      <c r="B335" s="156" t="s">
        <v>18863</v>
      </c>
      <c r="C335" s="156" t="s">
        <v>19248</v>
      </c>
      <c r="D335" s="156" t="s">
        <v>219</v>
      </c>
      <c r="E335" s="156" t="s">
        <v>19249</v>
      </c>
      <c r="F335" s="157" t="s">
        <v>12</v>
      </c>
      <c r="H335" s="373" t="s">
        <v>18863</v>
      </c>
      <c r="I335" s="373" t="s">
        <v>222</v>
      </c>
      <c r="J335" s="156" t="str">
        <f t="shared" si="12"/>
        <v>LithiumWodgina</v>
      </c>
      <c r="K335" s="156" t="str">
        <f t="shared" si="13"/>
        <v>LithiumWodgina</v>
      </c>
    </row>
    <row r="336" spans="1:11" hidden="1">
      <c r="A336" s="156" t="s">
        <v>18644</v>
      </c>
      <c r="B336" s="156" t="s">
        <v>19248</v>
      </c>
      <c r="C336" s="156" t="s">
        <v>19248</v>
      </c>
      <c r="D336" s="156" t="s">
        <v>219</v>
      </c>
      <c r="E336" s="156" t="s">
        <v>19249</v>
      </c>
      <c r="F336" s="157" t="s">
        <v>12</v>
      </c>
      <c r="H336" s="373" t="s">
        <v>18863</v>
      </c>
      <c r="I336" s="373" t="s">
        <v>222</v>
      </c>
      <c r="J336" s="156" t="str">
        <f t="shared" si="12"/>
        <v>LithiumWodgina Lithium Mine</v>
      </c>
      <c r="K336" s="156" t="str">
        <f t="shared" si="13"/>
        <v>LithiumWodgina Lithium Mine</v>
      </c>
    </row>
    <row r="337" spans="1:11" hidden="1">
      <c r="A337" s="156" t="s">
        <v>18644</v>
      </c>
      <c r="B337" s="156" t="s">
        <v>18865</v>
      </c>
      <c r="C337" s="156" t="s">
        <v>18865</v>
      </c>
      <c r="D337" s="156" t="s">
        <v>65</v>
      </c>
      <c r="E337" s="156" t="s">
        <v>18866</v>
      </c>
      <c r="F337" s="157" t="s">
        <v>12</v>
      </c>
      <c r="H337" s="373" t="s">
        <v>18865</v>
      </c>
      <c r="I337" s="373" t="s">
        <v>106</v>
      </c>
      <c r="J337" s="156" t="str">
        <f t="shared" si="12"/>
        <v>LithiumXinyu</v>
      </c>
      <c r="K337" s="156" t="str">
        <f t="shared" si="13"/>
        <v>LithiumXinyu</v>
      </c>
    </row>
    <row r="338" spans="1:11" hidden="1">
      <c r="A338" s="156" t="s">
        <v>18644</v>
      </c>
      <c r="B338" s="156" t="s">
        <v>18867</v>
      </c>
      <c r="C338" s="156" t="s">
        <v>19202</v>
      </c>
      <c r="D338" s="156" t="s">
        <v>65</v>
      </c>
      <c r="E338" s="156" t="s">
        <v>18868</v>
      </c>
      <c r="F338" s="157" t="s">
        <v>12</v>
      </c>
      <c r="H338" s="156" t="s">
        <v>19216</v>
      </c>
      <c r="I338" s="156" t="s">
        <v>3190</v>
      </c>
      <c r="J338" s="156" t="str">
        <f t="shared" si="12"/>
        <v>LithiumYahua</v>
      </c>
      <c r="K338" s="156" t="str">
        <f t="shared" si="13"/>
        <v>LithiumYahua</v>
      </c>
    </row>
    <row r="339" spans="1:11" hidden="1">
      <c r="A339" s="156" t="s">
        <v>18644</v>
      </c>
      <c r="B339" s="156" t="s">
        <v>19202</v>
      </c>
      <c r="C339" s="156" t="s">
        <v>19202</v>
      </c>
      <c r="D339" s="156" t="s">
        <v>65</v>
      </c>
      <c r="E339" s="156" t="s">
        <v>18868</v>
      </c>
      <c r="F339" s="157" t="s">
        <v>12</v>
      </c>
      <c r="H339" s="156" t="s">
        <v>19216</v>
      </c>
      <c r="I339" s="156" t="s">
        <v>3190</v>
      </c>
      <c r="J339" s="156" t="str">
        <f t="shared" si="12"/>
        <v>LithiumYahua Lithium Industry (Ya’an) Co., Ltd.</v>
      </c>
      <c r="K339" s="156" t="str">
        <f t="shared" si="13"/>
        <v>LithiumYahua Lithium Industry (Ya’an) Co., Ltd.</v>
      </c>
    </row>
    <row r="340" spans="1:11" hidden="1">
      <c r="A340" s="156" t="s">
        <v>18644</v>
      </c>
      <c r="B340" s="156" t="s">
        <v>18869</v>
      </c>
      <c r="C340" s="156" t="s">
        <v>18869</v>
      </c>
      <c r="D340" s="156" t="s">
        <v>65</v>
      </c>
      <c r="E340" s="156" t="s">
        <v>18870</v>
      </c>
      <c r="F340" s="157" t="s">
        <v>12</v>
      </c>
      <c r="H340" s="156" t="s">
        <v>19217</v>
      </c>
      <c r="I340" s="156" t="s">
        <v>3190</v>
      </c>
      <c r="J340" s="156" t="str">
        <f t="shared" ref="J340:J403" si="14">A340&amp;B340</f>
        <v>LithiumYibin Tianyi Lithium Industry Co., Ltd.</v>
      </c>
      <c r="K340" s="156" t="str">
        <f t="shared" ref="K340:K403" si="15">A340&amp;B340</f>
        <v>LithiumYibin Tianyi Lithium Industry Co., Ltd.</v>
      </c>
    </row>
    <row r="341" spans="1:11" hidden="1">
      <c r="A341" s="156" t="s">
        <v>18644</v>
      </c>
      <c r="B341" s="156" t="s">
        <v>12210</v>
      </c>
      <c r="C341" s="156" t="s">
        <v>12210</v>
      </c>
      <c r="D341" s="156" t="s">
        <v>65</v>
      </c>
      <c r="E341" s="156" t="s">
        <v>18871</v>
      </c>
      <c r="F341" s="157" t="s">
        <v>12</v>
      </c>
      <c r="H341" s="156" t="s">
        <v>204</v>
      </c>
      <c r="I341" s="156" t="s">
        <v>205</v>
      </c>
      <c r="J341" s="156" t="str">
        <f t="shared" si="14"/>
        <v>LithiumZhejiang New Era Zhongneng Technology Co., Ltd.</v>
      </c>
      <c r="K341" s="156" t="str">
        <f t="shared" si="15"/>
        <v>LithiumZhejiang New Era Zhongneng Technology Co., Ltd.</v>
      </c>
    </row>
    <row r="342" spans="1:11" hidden="1">
      <c r="A342" s="156" t="s">
        <v>18644</v>
      </c>
      <c r="B342" s="156" t="s">
        <v>308</v>
      </c>
      <c r="J342" s="156" t="str">
        <f t="shared" si="14"/>
        <v>LithiumSmelter not listed</v>
      </c>
      <c r="K342" s="156" t="str">
        <f t="shared" si="15"/>
        <v>LithiumSmelter not listed</v>
      </c>
    </row>
    <row r="343" spans="1:11" hidden="1">
      <c r="A343" s="156" t="s">
        <v>18644</v>
      </c>
      <c r="B343" s="156" t="s">
        <v>45</v>
      </c>
      <c r="C343" s="156" t="s">
        <v>26</v>
      </c>
      <c r="J343" s="156" t="str">
        <f t="shared" si="14"/>
        <v>LithiumSmelter not yet identified</v>
      </c>
      <c r="K343" s="156" t="str">
        <f t="shared" si="15"/>
        <v>LithiumSmelter not yet identified</v>
      </c>
    </row>
    <row r="344" spans="1:11" hidden="1">
      <c r="A344" s="156" t="s">
        <v>41</v>
      </c>
      <c r="B344" s="156" t="s">
        <v>309</v>
      </c>
      <c r="C344" s="156" t="s">
        <v>309</v>
      </c>
      <c r="D344" s="156" t="s">
        <v>310</v>
      </c>
      <c r="E344" s="156" t="s">
        <v>311</v>
      </c>
      <c r="F344" s="157" t="s">
        <v>12</v>
      </c>
      <c r="H344" s="156" t="s">
        <v>312</v>
      </c>
      <c r="I344" s="156" t="s">
        <v>313</v>
      </c>
      <c r="J344" s="156" t="str">
        <f t="shared" si="14"/>
        <v>MicaArctic Minerals, LLC</v>
      </c>
      <c r="K344" s="156" t="str">
        <f t="shared" si="15"/>
        <v>MicaArctic Minerals, LLC</v>
      </c>
    </row>
    <row r="345" spans="1:11" hidden="1">
      <c r="A345" s="156" t="s">
        <v>41</v>
      </c>
      <c r="B345" s="156" t="s">
        <v>12289</v>
      </c>
      <c r="C345" s="156" t="s">
        <v>12289</v>
      </c>
      <c r="D345" s="156" t="s">
        <v>65</v>
      </c>
      <c r="E345" s="156" t="s">
        <v>12290</v>
      </c>
      <c r="F345" s="157" t="s">
        <v>12</v>
      </c>
      <c r="H345" s="156" t="s">
        <v>12303</v>
      </c>
      <c r="I345" s="156" t="s">
        <v>3204</v>
      </c>
      <c r="J345" s="156" t="str">
        <f t="shared" si="14"/>
        <v>MicaBaotou Fuguang Trading Co., Ltd. Guyang Branch</v>
      </c>
      <c r="K345" s="156" t="str">
        <f t="shared" si="15"/>
        <v>MicaBaotou Fuguang Trading Co., Ltd. Guyang Branch</v>
      </c>
    </row>
    <row r="346" spans="1:11" hidden="1">
      <c r="A346" s="156" t="s">
        <v>41</v>
      </c>
      <c r="B346" s="156" t="s">
        <v>12291</v>
      </c>
      <c r="C346" s="156" t="s">
        <v>12291</v>
      </c>
      <c r="D346" s="156" t="s">
        <v>1712</v>
      </c>
      <c r="E346" s="156" t="s">
        <v>12292</v>
      </c>
      <c r="F346" s="157" t="s">
        <v>12</v>
      </c>
      <c r="H346" s="156" t="s">
        <v>12304</v>
      </c>
      <c r="I346" s="156" t="s">
        <v>4039</v>
      </c>
      <c r="J346" s="156" t="str">
        <f t="shared" si="14"/>
        <v>MicaCaolines de Vimianzo, SAU ( aka CAVISA)</v>
      </c>
      <c r="K346" s="156" t="str">
        <f t="shared" si="15"/>
        <v>MicaCaolines de Vimianzo, SAU ( aka CAVISA)</v>
      </c>
    </row>
    <row r="347" spans="1:11" hidden="1">
      <c r="A347" s="156" t="s">
        <v>41</v>
      </c>
      <c r="B347" s="156" t="s">
        <v>314</v>
      </c>
      <c r="C347" s="156" t="s">
        <v>314</v>
      </c>
      <c r="D347" s="156" t="s">
        <v>315</v>
      </c>
      <c r="E347" s="156" t="s">
        <v>316</v>
      </c>
      <c r="F347" s="157" t="s">
        <v>12</v>
      </c>
      <c r="H347" s="156" t="s">
        <v>317</v>
      </c>
      <c r="I347" s="156" t="s">
        <v>5578</v>
      </c>
      <c r="J347" s="156" t="str">
        <f t="shared" si="14"/>
        <v>MicaDARUKA INTERNATIONAL</v>
      </c>
      <c r="K347" s="156" t="str">
        <f t="shared" si="15"/>
        <v>MicaDARUKA INTERNATIONAL</v>
      </c>
    </row>
    <row r="348" spans="1:11" hidden="1">
      <c r="A348" s="156" t="s">
        <v>41</v>
      </c>
      <c r="B348" s="156" t="s">
        <v>12068</v>
      </c>
      <c r="C348" s="156" t="s">
        <v>12068</v>
      </c>
      <c r="D348" s="156" t="s">
        <v>315</v>
      </c>
      <c r="E348" s="156" t="s">
        <v>12067</v>
      </c>
      <c r="F348" s="157" t="s">
        <v>12</v>
      </c>
      <c r="H348" s="156" t="s">
        <v>12069</v>
      </c>
      <c r="I348" s="156" t="s">
        <v>12231</v>
      </c>
      <c r="J348" s="156" t="str">
        <f t="shared" si="14"/>
        <v>MicaDARUKA MINCHEM PVT.LTD</v>
      </c>
      <c r="K348" s="156" t="str">
        <f t="shared" si="15"/>
        <v>MicaDARUKA MINCHEM PVT.LTD</v>
      </c>
    </row>
    <row r="349" spans="1:11" hidden="1">
      <c r="A349" s="156" t="s">
        <v>41</v>
      </c>
      <c r="B349" s="156" t="s">
        <v>318</v>
      </c>
      <c r="C349" s="156" t="s">
        <v>318</v>
      </c>
      <c r="D349" s="156" t="s">
        <v>315</v>
      </c>
      <c r="E349" s="156" t="s">
        <v>319</v>
      </c>
      <c r="F349" s="157" t="s">
        <v>12</v>
      </c>
      <c r="H349" s="156" t="s">
        <v>320</v>
      </c>
      <c r="I349" s="156" t="s">
        <v>12227</v>
      </c>
      <c r="J349" s="156" t="str">
        <f t="shared" si="14"/>
        <v>MicaDARUKA MINERALS</v>
      </c>
      <c r="K349" s="156" t="str">
        <f t="shared" si="15"/>
        <v>MicaDARUKA MINERALS</v>
      </c>
    </row>
    <row r="350" spans="1:11" hidden="1">
      <c r="A350" s="156" t="s">
        <v>41</v>
      </c>
      <c r="B350" s="156" t="s">
        <v>321</v>
      </c>
      <c r="C350" s="156" t="s">
        <v>321</v>
      </c>
      <c r="D350" s="156" t="s">
        <v>315</v>
      </c>
      <c r="E350" s="156" t="s">
        <v>322</v>
      </c>
      <c r="F350" s="157" t="s">
        <v>12</v>
      </c>
      <c r="H350" s="156" t="s">
        <v>323</v>
      </c>
      <c r="I350" s="156" t="s">
        <v>324</v>
      </c>
      <c r="J350" s="156" t="str">
        <f t="shared" si="14"/>
        <v>MicaG. K. INTERNATIONAL</v>
      </c>
      <c r="K350" s="156" t="str">
        <f t="shared" si="15"/>
        <v>MicaG. K. INTERNATIONAL</v>
      </c>
    </row>
    <row r="351" spans="1:11" hidden="1">
      <c r="A351" s="156" t="s">
        <v>41</v>
      </c>
      <c r="B351" s="156" t="s">
        <v>12071</v>
      </c>
      <c r="C351" s="156" t="s">
        <v>12071</v>
      </c>
      <c r="D351" s="156" t="s">
        <v>65</v>
      </c>
      <c r="E351" s="156" t="s">
        <v>12070</v>
      </c>
      <c r="F351" s="157" t="s">
        <v>12</v>
      </c>
      <c r="H351" s="156" t="s">
        <v>12072</v>
      </c>
      <c r="I351" s="156" t="s">
        <v>93</v>
      </c>
      <c r="J351" s="156" t="str">
        <f t="shared" si="14"/>
        <v>MicaHEBEI LINGSHOU COUNTY ZHONGKE MINERAL POWDER CO., LTD.</v>
      </c>
      <c r="K351" s="156" t="str">
        <f t="shared" si="15"/>
        <v>MicaHEBEI LINGSHOU COUNTY ZHONGKE MINERAL POWDER CO., LTD.</v>
      </c>
    </row>
    <row r="352" spans="1:11" hidden="1">
      <c r="A352" s="156" t="s">
        <v>41</v>
      </c>
      <c r="B352" s="156" t="s">
        <v>12074</v>
      </c>
      <c r="C352" s="156" t="s">
        <v>12074</v>
      </c>
      <c r="D352" s="156" t="s">
        <v>65</v>
      </c>
      <c r="E352" s="156" t="s">
        <v>12073</v>
      </c>
      <c r="F352" s="157" t="s">
        <v>12</v>
      </c>
      <c r="H352" s="156" t="s">
        <v>12075</v>
      </c>
      <c r="I352" s="156" t="s">
        <v>143</v>
      </c>
      <c r="J352" s="156" t="str">
        <f t="shared" si="14"/>
        <v>MicaHunan Rongtai New Material Co., Ltd.</v>
      </c>
      <c r="K352" s="156" t="str">
        <f t="shared" si="15"/>
        <v>MicaHunan Rongtai New Material Co., Ltd.</v>
      </c>
    </row>
    <row r="353" spans="1:11" hidden="1">
      <c r="A353" s="156" t="s">
        <v>41</v>
      </c>
      <c r="B353" s="156" t="s">
        <v>325</v>
      </c>
      <c r="C353" s="156" t="s">
        <v>325</v>
      </c>
      <c r="D353" s="156" t="s">
        <v>95</v>
      </c>
      <c r="E353" s="156" t="s">
        <v>326</v>
      </c>
      <c r="F353" s="157" t="s">
        <v>12</v>
      </c>
      <c r="H353" s="156" t="s">
        <v>327</v>
      </c>
      <c r="I353" s="156" t="s">
        <v>328</v>
      </c>
      <c r="J353" s="156" t="str">
        <f t="shared" si="14"/>
        <v>MicaImerys Canada, Inc.</v>
      </c>
      <c r="K353" s="156" t="str">
        <f t="shared" si="15"/>
        <v>MicaImerys Canada, Inc.</v>
      </c>
    </row>
    <row r="354" spans="1:11" hidden="1">
      <c r="A354" s="156" t="s">
        <v>41</v>
      </c>
      <c r="B354" s="156" t="s">
        <v>329</v>
      </c>
      <c r="C354" s="156" t="s">
        <v>329</v>
      </c>
      <c r="D354" s="156" t="s">
        <v>310</v>
      </c>
      <c r="E354" s="156" t="s">
        <v>330</v>
      </c>
      <c r="F354" s="157" t="s">
        <v>12</v>
      </c>
      <c r="H354" s="156" t="s">
        <v>331</v>
      </c>
      <c r="I354" s="156" t="s">
        <v>332</v>
      </c>
      <c r="J354" s="156" t="str">
        <f t="shared" si="14"/>
        <v>MicaImerys Mica Kings Mountain, Inc.</v>
      </c>
      <c r="K354" s="156" t="str">
        <f t="shared" si="15"/>
        <v>MicaImerys Mica Kings Mountain, Inc.</v>
      </c>
    </row>
    <row r="355" spans="1:11" hidden="1">
      <c r="A355" s="156" t="s">
        <v>41</v>
      </c>
      <c r="B355" s="156" t="s">
        <v>333</v>
      </c>
      <c r="C355" s="156" t="s">
        <v>333</v>
      </c>
      <c r="D355" s="156" t="s">
        <v>173</v>
      </c>
      <c r="E355" s="156" t="s">
        <v>334</v>
      </c>
      <c r="F355" s="157" t="s">
        <v>12</v>
      </c>
      <c r="H355" s="156" t="s">
        <v>335</v>
      </c>
      <c r="I355" s="156" t="s">
        <v>336</v>
      </c>
      <c r="J355" s="156" t="str">
        <f t="shared" si="14"/>
        <v>MicaJSC “Sludyanaya Fabrika”</v>
      </c>
      <c r="K355" s="156" t="str">
        <f t="shared" si="15"/>
        <v>MicaJSC “Sludyanaya Fabrika”</v>
      </c>
    </row>
    <row r="356" spans="1:11" hidden="1">
      <c r="A356" s="156" t="s">
        <v>41</v>
      </c>
      <c r="B356" s="156" t="s">
        <v>12293</v>
      </c>
      <c r="C356" s="156" t="s">
        <v>12293</v>
      </c>
      <c r="D356" s="156" t="s">
        <v>65</v>
      </c>
      <c r="E356" s="156" t="s">
        <v>12294</v>
      </c>
      <c r="F356" s="157" t="s">
        <v>12</v>
      </c>
      <c r="H356" s="156" t="s">
        <v>12305</v>
      </c>
      <c r="I356" s="156" t="s">
        <v>93</v>
      </c>
      <c r="J356" s="156" t="str">
        <f t="shared" si="14"/>
        <v>MicaKehui Mica Co., Ltd.</v>
      </c>
      <c r="K356" s="156" t="str">
        <f t="shared" si="15"/>
        <v>MicaKehui Mica Co., Ltd.</v>
      </c>
    </row>
    <row r="357" spans="1:11" hidden="1">
      <c r="A357" s="156" t="s">
        <v>41</v>
      </c>
      <c r="B357" s="156" t="s">
        <v>337</v>
      </c>
      <c r="C357" s="156" t="s">
        <v>337</v>
      </c>
      <c r="D357" s="156" t="s">
        <v>315</v>
      </c>
      <c r="E357" s="156" t="s">
        <v>338</v>
      </c>
      <c r="F357" s="157" t="s">
        <v>12</v>
      </c>
      <c r="H357" s="156" t="s">
        <v>320</v>
      </c>
      <c r="I357" s="156" t="s">
        <v>12227</v>
      </c>
      <c r="J357" s="156" t="str">
        <f t="shared" si="14"/>
        <v>MicaLAXIM MINERALS CORPORATION</v>
      </c>
      <c r="K357" s="156" t="str">
        <f t="shared" si="15"/>
        <v>MicaLAXIM MINERALS CORPORATION</v>
      </c>
    </row>
    <row r="358" spans="1:11" hidden="1">
      <c r="A358" s="156" t="s">
        <v>41</v>
      </c>
      <c r="B358" s="156" t="s">
        <v>12295</v>
      </c>
      <c r="C358" s="156" t="s">
        <v>12295</v>
      </c>
      <c r="D358" s="156" t="s">
        <v>65</v>
      </c>
      <c r="E358" s="156" t="s">
        <v>12296</v>
      </c>
      <c r="F358" s="157" t="s">
        <v>12</v>
      </c>
      <c r="H358" s="156" t="s">
        <v>12306</v>
      </c>
      <c r="I358" s="156" t="s">
        <v>93</v>
      </c>
      <c r="J358" s="156" t="str">
        <f t="shared" si="14"/>
        <v>MicaLingshou Huajing Mica Co., Ltd.</v>
      </c>
      <c r="K358" s="156" t="str">
        <f t="shared" si="15"/>
        <v>MicaLingshou Huajing Mica Co., Ltd.</v>
      </c>
    </row>
    <row r="359" spans="1:11" hidden="1">
      <c r="A359" s="156" t="s">
        <v>41</v>
      </c>
      <c r="B359" s="156" t="s">
        <v>12297</v>
      </c>
      <c r="C359" s="156" t="s">
        <v>12297</v>
      </c>
      <c r="D359" s="156" t="s">
        <v>101</v>
      </c>
      <c r="E359" s="156" t="s">
        <v>12298</v>
      </c>
      <c r="F359" s="157" t="s">
        <v>12</v>
      </c>
      <c r="H359" s="156" t="s">
        <v>12307</v>
      </c>
      <c r="I359" s="156" t="s">
        <v>4164</v>
      </c>
      <c r="J359" s="156" t="str">
        <f t="shared" si="14"/>
        <v>MicaLKAB Minerals Oy</v>
      </c>
      <c r="K359" s="156" t="str">
        <f t="shared" si="15"/>
        <v>MicaLKAB Minerals Oy</v>
      </c>
    </row>
    <row r="360" spans="1:11" hidden="1">
      <c r="A360" s="156" t="s">
        <v>41</v>
      </c>
      <c r="B360" s="156" t="s">
        <v>12077</v>
      </c>
      <c r="C360" s="156" t="s">
        <v>12077</v>
      </c>
      <c r="D360" s="156" t="s">
        <v>65</v>
      </c>
      <c r="E360" s="156" t="s">
        <v>12076</v>
      </c>
      <c r="F360" s="157" t="s">
        <v>12</v>
      </c>
      <c r="H360" s="156" t="s">
        <v>12078</v>
      </c>
      <c r="I360" s="156" t="s">
        <v>122</v>
      </c>
      <c r="J360" s="156" t="str">
        <f t="shared" si="14"/>
        <v>MicaMica Electrical Material (Luhe) Co., Ltd.</v>
      </c>
      <c r="K360" s="156" t="str">
        <f t="shared" si="15"/>
        <v>MicaMica Electrical Material (Luhe) Co., Ltd.</v>
      </c>
    </row>
    <row r="361" spans="1:11" hidden="1">
      <c r="A361" s="156" t="s">
        <v>41</v>
      </c>
      <c r="B361" s="156" t="s">
        <v>12080</v>
      </c>
      <c r="C361" s="156" t="s">
        <v>12080</v>
      </c>
      <c r="D361" s="156" t="s">
        <v>1712</v>
      </c>
      <c r="E361" s="156" t="s">
        <v>12079</v>
      </c>
      <c r="F361" s="157" t="s">
        <v>12</v>
      </c>
      <c r="H361" s="156" t="s">
        <v>12081</v>
      </c>
      <c r="I361" s="156" t="s">
        <v>4029</v>
      </c>
      <c r="J361" s="156" t="str">
        <f t="shared" si="14"/>
        <v>MicaMinerals i Derivats, S.A.</v>
      </c>
      <c r="K361" s="156" t="str">
        <f t="shared" si="15"/>
        <v>MicaMinerals i Derivats, S.A.</v>
      </c>
    </row>
    <row r="362" spans="1:11" hidden="1">
      <c r="A362" s="156" t="s">
        <v>41</v>
      </c>
      <c r="B362" s="156" t="s">
        <v>12299</v>
      </c>
      <c r="C362" s="156" t="s">
        <v>12299</v>
      </c>
      <c r="D362" s="156" t="s">
        <v>87</v>
      </c>
      <c r="E362" s="156" t="s">
        <v>12300</v>
      </c>
      <c r="F362" s="157" t="s">
        <v>12</v>
      </c>
      <c r="H362" s="156" t="s">
        <v>12308</v>
      </c>
      <c r="I362" s="156" t="s">
        <v>7587</v>
      </c>
      <c r="J362" s="156" t="str">
        <f t="shared" si="14"/>
        <v>MicaMK Import Export</v>
      </c>
      <c r="K362" s="156" t="str">
        <f t="shared" si="15"/>
        <v>MicaMK Import Export</v>
      </c>
    </row>
    <row r="363" spans="1:11" hidden="1">
      <c r="A363" s="156" t="s">
        <v>41</v>
      </c>
      <c r="B363" s="156" t="s">
        <v>339</v>
      </c>
      <c r="C363" s="156" t="s">
        <v>340</v>
      </c>
      <c r="D363" s="156" t="s">
        <v>315</v>
      </c>
      <c r="E363" s="156" t="s">
        <v>341</v>
      </c>
      <c r="F363" s="157" t="s">
        <v>12</v>
      </c>
      <c r="H363" s="156" t="s">
        <v>320</v>
      </c>
      <c r="I363" s="156" t="s">
        <v>12227</v>
      </c>
      <c r="J363" s="156" t="str">
        <f t="shared" si="14"/>
        <v>MicaMODI MICA ENTERPRISES</v>
      </c>
      <c r="K363" s="156" t="str">
        <f t="shared" si="15"/>
        <v>MicaMODI MICA ENTERPRISES</v>
      </c>
    </row>
    <row r="364" spans="1:11" hidden="1">
      <c r="A364" s="156" t="s">
        <v>41</v>
      </c>
      <c r="B364" s="156" t="s">
        <v>342</v>
      </c>
      <c r="C364" s="156" t="s">
        <v>342</v>
      </c>
      <c r="D364" s="156" t="s">
        <v>65</v>
      </c>
      <c r="E364" s="156" t="s">
        <v>343</v>
      </c>
      <c r="F364" s="157" t="s">
        <v>12</v>
      </c>
      <c r="H364" s="156" t="s">
        <v>229</v>
      </c>
      <c r="I364" s="156" t="s">
        <v>114</v>
      </c>
      <c r="J364" s="156" t="str">
        <f t="shared" si="14"/>
        <v>MicaNanjing Jinyun Mica Ltd.</v>
      </c>
      <c r="K364" s="156" t="str">
        <f t="shared" si="15"/>
        <v>MicaNanjing Jinyun Mica Ltd.</v>
      </c>
    </row>
    <row r="365" spans="1:11" hidden="1">
      <c r="A365" s="156" t="s">
        <v>41</v>
      </c>
      <c r="B365" s="156" t="s">
        <v>344</v>
      </c>
      <c r="C365" s="156" t="s">
        <v>344</v>
      </c>
      <c r="D365" s="156" t="s">
        <v>315</v>
      </c>
      <c r="E365" s="156" t="s">
        <v>345</v>
      </c>
      <c r="F365" s="157" t="s">
        <v>12</v>
      </c>
      <c r="H365" s="156" t="s">
        <v>320</v>
      </c>
      <c r="I365" s="156" t="s">
        <v>12227</v>
      </c>
      <c r="J365" s="156" t="str">
        <f t="shared" si="14"/>
        <v>MicaPachisia &amp; Co.</v>
      </c>
      <c r="K365" s="156" t="str">
        <f t="shared" si="15"/>
        <v>MicaPachisia &amp; Co.</v>
      </c>
    </row>
    <row r="366" spans="1:11" hidden="1">
      <c r="A366" s="156" t="s">
        <v>41</v>
      </c>
      <c r="B366" s="156" t="s">
        <v>346</v>
      </c>
      <c r="C366" s="156" t="s">
        <v>346</v>
      </c>
      <c r="D366" s="156" t="s">
        <v>310</v>
      </c>
      <c r="E366" s="156" t="s">
        <v>347</v>
      </c>
      <c r="F366" s="157" t="s">
        <v>12</v>
      </c>
      <c r="H366" s="156" t="s">
        <v>348</v>
      </c>
      <c r="I366" s="156" t="s">
        <v>349</v>
      </c>
      <c r="J366" s="156" t="str">
        <f t="shared" si="14"/>
        <v>MicaSoutheastern Performance Minerals, LLC</v>
      </c>
      <c r="K366" s="156" t="str">
        <f t="shared" si="15"/>
        <v>MicaSoutheastern Performance Minerals, LLC</v>
      </c>
    </row>
    <row r="367" spans="1:11" hidden="1">
      <c r="A367" s="156" t="s">
        <v>41</v>
      </c>
      <c r="B367" s="156" t="s">
        <v>12083</v>
      </c>
      <c r="C367" s="156" t="s">
        <v>12083</v>
      </c>
      <c r="D367" s="156" t="s">
        <v>315</v>
      </c>
      <c r="E367" s="156" t="s">
        <v>12082</v>
      </c>
      <c r="F367" s="157" t="s">
        <v>12</v>
      </c>
      <c r="H367" s="156" t="s">
        <v>12084</v>
      </c>
      <c r="I367" s="156" t="s">
        <v>5563</v>
      </c>
      <c r="J367" s="156" t="str">
        <f t="shared" si="14"/>
        <v>MicaSUBLIME MICA EXPORTS</v>
      </c>
      <c r="K367" s="156" t="str">
        <f t="shared" si="15"/>
        <v>MicaSUBLIME MICA EXPORTS</v>
      </c>
    </row>
    <row r="368" spans="1:11" hidden="1">
      <c r="A368" s="156" t="s">
        <v>41</v>
      </c>
      <c r="B368" s="156" t="s">
        <v>12301</v>
      </c>
      <c r="C368" s="156" t="s">
        <v>12301</v>
      </c>
      <c r="D368" s="156" t="s">
        <v>87</v>
      </c>
      <c r="E368" s="156" t="s">
        <v>12302</v>
      </c>
      <c r="F368" s="157" t="s">
        <v>12</v>
      </c>
      <c r="H368" s="156" t="s">
        <v>12308</v>
      </c>
      <c r="I368" s="156" t="s">
        <v>7587</v>
      </c>
      <c r="J368" s="156" t="str">
        <f t="shared" si="14"/>
        <v>MicaSuper Market Fort Dauphin</v>
      </c>
      <c r="K368" s="156" t="str">
        <f t="shared" si="15"/>
        <v>MicaSuper Market Fort Dauphin</v>
      </c>
    </row>
    <row r="369" spans="1:11" hidden="1">
      <c r="A369" s="156" t="s">
        <v>41</v>
      </c>
      <c r="B369" s="156" t="s">
        <v>12212</v>
      </c>
      <c r="C369" s="156" t="s">
        <v>12212</v>
      </c>
      <c r="D369" s="156" t="s">
        <v>315</v>
      </c>
      <c r="E369" s="156" t="s">
        <v>12213</v>
      </c>
      <c r="F369" s="157" t="s">
        <v>12</v>
      </c>
      <c r="H369" s="156" t="s">
        <v>12214</v>
      </c>
      <c r="I369" s="156" t="s">
        <v>12227</v>
      </c>
      <c r="J369" s="156" t="str">
        <f t="shared" si="14"/>
        <v>MicaThe Jai Mica Supply Co., PVT Ltd.</v>
      </c>
      <c r="K369" s="156" t="str">
        <f t="shared" si="15"/>
        <v>MicaThe Jai Mica Supply Co., PVT Ltd.</v>
      </c>
    </row>
    <row r="370" spans="1:11" hidden="1">
      <c r="A370" s="156" t="s">
        <v>41</v>
      </c>
      <c r="B370" s="156" t="s">
        <v>12215</v>
      </c>
      <c r="C370" s="156" t="s">
        <v>12212</v>
      </c>
      <c r="D370" s="156" t="s">
        <v>315</v>
      </c>
      <c r="E370" s="156" t="s">
        <v>12213</v>
      </c>
      <c r="F370" s="157" t="s">
        <v>12</v>
      </c>
      <c r="H370" s="156" t="s">
        <v>12214</v>
      </c>
      <c r="I370" s="156" t="s">
        <v>12227</v>
      </c>
      <c r="J370" s="156" t="str">
        <f t="shared" si="14"/>
        <v>MicaThe JAI Mica Supply Company Limited</v>
      </c>
      <c r="K370" s="156" t="str">
        <f t="shared" si="15"/>
        <v>MicaThe JAI Mica Supply Company Limited</v>
      </c>
    </row>
    <row r="371" spans="1:11" hidden="1">
      <c r="A371" s="156" t="s">
        <v>41</v>
      </c>
      <c r="B371" s="156" t="s">
        <v>350</v>
      </c>
      <c r="C371" s="156" t="s">
        <v>351</v>
      </c>
      <c r="D371" s="156" t="s">
        <v>352</v>
      </c>
      <c r="E371" s="156" t="s">
        <v>353</v>
      </c>
      <c r="F371" s="157" t="s">
        <v>12</v>
      </c>
      <c r="H371" s="156" t="s">
        <v>354</v>
      </c>
      <c r="I371" s="156" t="s">
        <v>355</v>
      </c>
      <c r="J371" s="156" t="str">
        <f t="shared" si="14"/>
        <v>MicaVon Roll Brazil Ltd.</v>
      </c>
      <c r="K371" s="156" t="str">
        <f t="shared" si="15"/>
        <v>MicaVon Roll Brazil Ltd.</v>
      </c>
    </row>
    <row r="372" spans="1:11" hidden="1">
      <c r="A372" s="156" t="s">
        <v>41</v>
      </c>
      <c r="B372" s="156" t="s">
        <v>351</v>
      </c>
      <c r="C372" s="156" t="s">
        <v>351</v>
      </c>
      <c r="D372" s="156" t="s">
        <v>352</v>
      </c>
      <c r="E372" s="156" t="s">
        <v>353</v>
      </c>
      <c r="F372" s="157" t="s">
        <v>12</v>
      </c>
      <c r="H372" s="156" t="s">
        <v>354</v>
      </c>
      <c r="I372" s="156" t="s">
        <v>355</v>
      </c>
      <c r="J372" s="156" t="str">
        <f t="shared" si="14"/>
        <v>MicaVON ROLL BRAZIL LTDA</v>
      </c>
      <c r="K372" s="156" t="str">
        <f t="shared" si="15"/>
        <v>MicaVON ROLL BRAZIL LTDA</v>
      </c>
    </row>
    <row r="373" spans="1:11" hidden="1">
      <c r="A373" s="156" t="s">
        <v>41</v>
      </c>
      <c r="B373" s="156" t="s">
        <v>356</v>
      </c>
      <c r="C373" s="156" t="s">
        <v>351</v>
      </c>
      <c r="D373" s="156" t="s">
        <v>352</v>
      </c>
      <c r="E373" s="156" t="s">
        <v>353</v>
      </c>
      <c r="F373" s="157" t="s">
        <v>12</v>
      </c>
      <c r="H373" s="156" t="s">
        <v>354</v>
      </c>
      <c r="I373" s="156" t="s">
        <v>355</v>
      </c>
      <c r="J373" s="156" t="str">
        <f t="shared" si="14"/>
        <v>MicaVon Roll do Brasil Ltda</v>
      </c>
      <c r="K373" s="156" t="str">
        <f t="shared" si="15"/>
        <v>MicaVon Roll do Brasil Ltda</v>
      </c>
    </row>
    <row r="374" spans="1:11" hidden="1">
      <c r="A374" s="156" t="s">
        <v>41</v>
      </c>
      <c r="B374" s="156" t="s">
        <v>357</v>
      </c>
      <c r="C374" s="156" t="s">
        <v>357</v>
      </c>
      <c r="D374" s="156" t="s">
        <v>133</v>
      </c>
      <c r="E374" s="156" t="s">
        <v>358</v>
      </c>
      <c r="F374" s="157" t="s">
        <v>12</v>
      </c>
      <c r="H374" s="156" t="s">
        <v>359</v>
      </c>
      <c r="I374" s="156" t="s">
        <v>360</v>
      </c>
      <c r="J374" s="156" t="str">
        <f t="shared" si="14"/>
        <v>MicaYamaguchi Mica</v>
      </c>
      <c r="K374" s="156" t="str">
        <f t="shared" si="15"/>
        <v>MicaYamaguchi Mica</v>
      </c>
    </row>
    <row r="375" spans="1:11" hidden="1">
      <c r="A375" s="156" t="s">
        <v>41</v>
      </c>
      <c r="B375" s="156" t="s">
        <v>12086</v>
      </c>
      <c r="C375" s="156" t="s">
        <v>12086</v>
      </c>
      <c r="D375" s="156" t="s">
        <v>133</v>
      </c>
      <c r="E375" s="156" t="s">
        <v>12085</v>
      </c>
      <c r="F375" s="157" t="s">
        <v>12</v>
      </c>
      <c r="H375" s="156" t="s">
        <v>12089</v>
      </c>
      <c r="I375" s="156" t="s">
        <v>360</v>
      </c>
      <c r="J375" s="156" t="str">
        <f t="shared" si="14"/>
        <v>MicaYamaguchi Mica Co., Ltd. Shinshiro Factory</v>
      </c>
      <c r="K375" s="156" t="str">
        <f t="shared" si="15"/>
        <v>MicaYamaguchi Mica Co., Ltd. Shinshiro Factory</v>
      </c>
    </row>
    <row r="376" spans="1:11" hidden="1">
      <c r="A376" s="156" t="s">
        <v>41</v>
      </c>
      <c r="B376" s="156" t="s">
        <v>12088</v>
      </c>
      <c r="C376" s="156" t="s">
        <v>12088</v>
      </c>
      <c r="D376" s="156" t="s">
        <v>133</v>
      </c>
      <c r="E376" s="156" t="s">
        <v>12087</v>
      </c>
      <c r="F376" s="157" t="s">
        <v>12</v>
      </c>
      <c r="H376" s="156" t="s">
        <v>12090</v>
      </c>
      <c r="I376" s="156" t="s">
        <v>360</v>
      </c>
      <c r="J376" s="156" t="str">
        <f t="shared" si="14"/>
        <v>MicaYamaguchi Mica Co., Ltd. Toyohashi Factory</v>
      </c>
      <c r="K376" s="156" t="str">
        <f t="shared" si="15"/>
        <v>MicaYamaguchi Mica Co., Ltd. Toyohashi Factory</v>
      </c>
    </row>
    <row r="377" spans="1:11" hidden="1">
      <c r="A377" s="156" t="s">
        <v>41</v>
      </c>
      <c r="B377" s="156" t="s">
        <v>308</v>
      </c>
      <c r="J377" s="156" t="str">
        <f t="shared" si="14"/>
        <v>MicaSmelter not listed</v>
      </c>
      <c r="K377" s="156" t="str">
        <f t="shared" si="15"/>
        <v>MicaSmelter not listed</v>
      </c>
    </row>
    <row r="378" spans="1:11" hidden="1">
      <c r="A378" s="156" t="s">
        <v>41</v>
      </c>
      <c r="B378" s="156" t="s">
        <v>45</v>
      </c>
      <c r="C378" s="156" t="s">
        <v>26</v>
      </c>
      <c r="J378" s="156" t="str">
        <f t="shared" si="14"/>
        <v>MicaSmelter not yet identified</v>
      </c>
      <c r="K378" s="156" t="str">
        <f t="shared" si="15"/>
        <v>MicaSmelter not yet identified</v>
      </c>
    </row>
    <row r="379" spans="1:11" hidden="1">
      <c r="A379" s="156" t="s">
        <v>18642</v>
      </c>
      <c r="B379" s="156" t="s">
        <v>12237</v>
      </c>
      <c r="C379" s="156" t="s">
        <v>12237</v>
      </c>
      <c r="D379" s="156" t="s">
        <v>315</v>
      </c>
      <c r="E379" s="156" t="s">
        <v>18872</v>
      </c>
      <c r="F379" s="157" t="s">
        <v>12</v>
      </c>
      <c r="H379" s="156" t="s">
        <v>12239</v>
      </c>
      <c r="I379" s="156" t="s">
        <v>12234</v>
      </c>
      <c r="J379" s="156" t="str">
        <f t="shared" si="14"/>
        <v>NickelAttero Recycling Pvt Ltd</v>
      </c>
      <c r="K379" s="156" t="str">
        <f t="shared" si="15"/>
        <v>NickelAttero Recycling Pvt Ltd</v>
      </c>
    </row>
    <row r="380" spans="1:11" hidden="1">
      <c r="A380" s="156" t="s">
        <v>18642</v>
      </c>
      <c r="B380" s="156" t="s">
        <v>18873</v>
      </c>
      <c r="C380" s="156" t="s">
        <v>18873</v>
      </c>
      <c r="D380" s="156" t="s">
        <v>1645</v>
      </c>
      <c r="E380" s="156" t="s">
        <v>18874</v>
      </c>
      <c r="F380" s="157" t="s">
        <v>12</v>
      </c>
      <c r="H380" s="156" t="s">
        <v>19258</v>
      </c>
      <c r="I380" s="156" t="s">
        <v>9103</v>
      </c>
      <c r="J380" s="156" t="str">
        <f t="shared" si="14"/>
        <v>NickelCoral Bay Nickel Corporation (CBNC)</v>
      </c>
      <c r="K380" s="156" t="str">
        <f t="shared" si="15"/>
        <v>NickelCoral Bay Nickel Corporation (CBNC)</v>
      </c>
    </row>
    <row r="381" spans="1:11" hidden="1">
      <c r="A381" s="156" t="s">
        <v>18642</v>
      </c>
      <c r="B381" s="156" t="s">
        <v>18875</v>
      </c>
      <c r="C381" s="156" t="s">
        <v>18873</v>
      </c>
      <c r="D381" s="156" t="s">
        <v>1645</v>
      </c>
      <c r="E381" s="156" t="s">
        <v>18874</v>
      </c>
      <c r="F381" s="157" t="s">
        <v>12</v>
      </c>
      <c r="H381" s="156" t="s">
        <v>19258</v>
      </c>
      <c r="I381" s="156" t="s">
        <v>9103</v>
      </c>
      <c r="J381" s="156" t="str">
        <f t="shared" si="14"/>
        <v>NickelCoral Bay Smelter</v>
      </c>
      <c r="K381" s="156" t="str">
        <f t="shared" si="15"/>
        <v>NickelCoral Bay Smelter</v>
      </c>
    </row>
    <row r="382" spans="1:11" hidden="1">
      <c r="A382" s="156" t="s">
        <v>18642</v>
      </c>
      <c r="B382" s="156" t="s">
        <v>86</v>
      </c>
      <c r="C382" s="156" t="s">
        <v>86</v>
      </c>
      <c r="D382" s="156" t="s">
        <v>87</v>
      </c>
      <c r="E382" s="156" t="s">
        <v>18876</v>
      </c>
      <c r="F382" s="157" t="s">
        <v>12</v>
      </c>
      <c r="H382" s="156" t="s">
        <v>89</v>
      </c>
      <c r="I382" s="156" t="s">
        <v>89</v>
      </c>
      <c r="J382" s="156" t="str">
        <f t="shared" si="14"/>
        <v>NickelDynatec Madagascar Company</v>
      </c>
      <c r="K382" s="156" t="str">
        <f t="shared" si="15"/>
        <v>NickelDynatec Madagascar Company</v>
      </c>
    </row>
    <row r="383" spans="1:11" hidden="1">
      <c r="A383" s="156" t="s">
        <v>18642</v>
      </c>
      <c r="B383" s="156" t="s">
        <v>12240</v>
      </c>
      <c r="C383" s="156" t="s">
        <v>12240</v>
      </c>
      <c r="D383" s="156" t="s">
        <v>81</v>
      </c>
      <c r="E383" s="156" t="s">
        <v>18877</v>
      </c>
      <c r="F383" s="157" t="s">
        <v>12</v>
      </c>
      <c r="H383" s="156" t="s">
        <v>12242</v>
      </c>
      <c r="I383" s="156" t="s">
        <v>6424</v>
      </c>
      <c r="J383" s="156" t="str">
        <f t="shared" si="14"/>
        <v>NickelEcopro Materials Co., Ltd.</v>
      </c>
      <c r="K383" s="156" t="str">
        <f t="shared" si="15"/>
        <v>NickelEcopro Materials Co., Ltd.</v>
      </c>
    </row>
    <row r="384" spans="1:11" hidden="1">
      <c r="A384" s="156" t="s">
        <v>18642</v>
      </c>
      <c r="B384" s="156" t="s">
        <v>12047</v>
      </c>
      <c r="C384" s="156" t="s">
        <v>12047</v>
      </c>
      <c r="D384" s="156" t="s">
        <v>65</v>
      </c>
      <c r="E384" s="156" t="s">
        <v>19218</v>
      </c>
      <c r="F384" s="157" t="s">
        <v>12</v>
      </c>
      <c r="H384" s="156" t="s">
        <v>12048</v>
      </c>
      <c r="I384" s="156" t="s">
        <v>298</v>
      </c>
      <c r="J384" s="156" t="str">
        <f t="shared" si="14"/>
        <v>NickelFujian Evergreen New Energy Technology Co.</v>
      </c>
      <c r="K384" s="156" t="str">
        <f t="shared" si="15"/>
        <v>NickelFujian Evergreen New Energy Technology Co.</v>
      </c>
    </row>
    <row r="385" spans="1:11" hidden="1">
      <c r="A385" s="156" t="s">
        <v>18642</v>
      </c>
      <c r="B385" s="156" t="s">
        <v>12249</v>
      </c>
      <c r="C385" s="156" t="s">
        <v>12249</v>
      </c>
      <c r="D385" s="156" t="s">
        <v>65</v>
      </c>
      <c r="E385" s="156" t="s">
        <v>18878</v>
      </c>
      <c r="F385" s="157" t="s">
        <v>12</v>
      </c>
      <c r="H385" s="156" t="s">
        <v>12050</v>
      </c>
      <c r="I385" s="156" t="s">
        <v>122</v>
      </c>
      <c r="J385" s="156" t="str">
        <f t="shared" si="14"/>
        <v>NickelGuangdong Fangyuan New Materials Group Co., Ltd.</v>
      </c>
      <c r="K385" s="156" t="str">
        <f t="shared" si="15"/>
        <v>NickelGuangdong Fangyuan New Materials Group Co., Ltd.</v>
      </c>
    </row>
    <row r="386" spans="1:11" hidden="1">
      <c r="A386" s="156" t="s">
        <v>18642</v>
      </c>
      <c r="B386" s="156" t="s">
        <v>119</v>
      </c>
      <c r="C386" s="156" t="s">
        <v>119</v>
      </c>
      <c r="D386" s="156" t="s">
        <v>65</v>
      </c>
      <c r="E386" s="156" t="s">
        <v>18879</v>
      </c>
      <c r="F386" s="157" t="s">
        <v>12</v>
      </c>
      <c r="H386" s="156" t="s">
        <v>121</v>
      </c>
      <c r="I386" s="156" t="s">
        <v>122</v>
      </c>
      <c r="J386" s="156" t="str">
        <f t="shared" si="14"/>
        <v>NickelGuangdong Jiana Energy Technology Co., Ltd.</v>
      </c>
      <c r="K386" s="156" t="str">
        <f t="shared" si="15"/>
        <v>NickelGuangdong Jiana Energy Technology Co., Ltd.</v>
      </c>
    </row>
    <row r="387" spans="1:11" hidden="1">
      <c r="A387" s="156" t="s">
        <v>18642</v>
      </c>
      <c r="B387" s="156" t="s">
        <v>12250</v>
      </c>
      <c r="C387" s="156" t="s">
        <v>12250</v>
      </c>
      <c r="D387" s="156" t="s">
        <v>65</v>
      </c>
      <c r="E387" s="156" t="s">
        <v>18880</v>
      </c>
      <c r="F387" s="157" t="s">
        <v>12</v>
      </c>
      <c r="H387" s="156" t="s">
        <v>12252</v>
      </c>
      <c r="I387" s="156" t="s">
        <v>126</v>
      </c>
      <c r="J387" s="156" t="str">
        <f t="shared" si="14"/>
        <v>NickelGuangxi CNGR New Energy Science &amp; Technology Co., Ltd.</v>
      </c>
      <c r="K387" s="156" t="str">
        <f t="shared" si="15"/>
        <v>NickelGuangxi CNGR New Energy Science &amp; Technology Co., Ltd.</v>
      </c>
    </row>
    <row r="388" spans="1:11" hidden="1">
      <c r="A388" s="156" t="s">
        <v>18642</v>
      </c>
      <c r="B388" s="156" t="s">
        <v>123</v>
      </c>
      <c r="C388" s="156" t="s">
        <v>123</v>
      </c>
      <c r="D388" s="156" t="s">
        <v>65</v>
      </c>
      <c r="E388" s="156" t="s">
        <v>18881</v>
      </c>
      <c r="F388" s="157" t="s">
        <v>12</v>
      </c>
      <c r="H388" s="156" t="s">
        <v>125</v>
      </c>
      <c r="I388" s="156" t="s">
        <v>126</v>
      </c>
      <c r="J388" s="156" t="str">
        <f t="shared" si="14"/>
        <v>NickelGuangxi Yinyi Advanced Material Co., Ltd.</v>
      </c>
      <c r="K388" s="156" t="str">
        <f t="shared" si="15"/>
        <v>NickelGuangxi Yinyi Advanced Material Co., Ltd.</v>
      </c>
    </row>
    <row r="389" spans="1:11" hidden="1">
      <c r="A389" s="156" t="s">
        <v>18642</v>
      </c>
      <c r="B389" s="156" t="s">
        <v>127</v>
      </c>
      <c r="C389" s="156" t="s">
        <v>127</v>
      </c>
      <c r="D389" s="156" t="s">
        <v>65</v>
      </c>
      <c r="E389" s="156" t="s">
        <v>18882</v>
      </c>
      <c r="F389" s="157" t="s">
        <v>12</v>
      </c>
      <c r="H389" s="156" t="s">
        <v>129</v>
      </c>
      <c r="I389" s="156" t="s">
        <v>130</v>
      </c>
      <c r="J389" s="156" t="str">
        <f t="shared" si="14"/>
        <v>NickelGuizhou CNGR Resource Recycling Industry Development Co., Ltd.</v>
      </c>
      <c r="K389" s="156" t="str">
        <f t="shared" si="15"/>
        <v>NickelGuizhou CNGR Resource Recycling Industry Development Co., Ltd.</v>
      </c>
    </row>
    <row r="390" spans="1:11" hidden="1">
      <c r="A390" s="156" t="s">
        <v>18642</v>
      </c>
      <c r="B390" s="156" t="s">
        <v>12197</v>
      </c>
      <c r="C390" s="156" t="s">
        <v>12197</v>
      </c>
      <c r="D390" s="156" t="s">
        <v>65</v>
      </c>
      <c r="E390" s="156" t="s">
        <v>18883</v>
      </c>
      <c r="F390" s="157" t="s">
        <v>12</v>
      </c>
      <c r="H390" s="156" t="s">
        <v>129</v>
      </c>
      <c r="I390" s="156" t="s">
        <v>130</v>
      </c>
      <c r="J390" s="156" t="str">
        <f t="shared" si="14"/>
        <v>NickelGuizhou Red Star Electronic Material Co., Ltd.</v>
      </c>
      <c r="K390" s="156" t="str">
        <f t="shared" si="15"/>
        <v>NickelGuizhou Red Star Electronic Material Co., Ltd.</v>
      </c>
    </row>
    <row r="391" spans="1:11" hidden="1">
      <c r="A391" s="156" t="s">
        <v>18642</v>
      </c>
      <c r="B391" s="156" t="s">
        <v>131</v>
      </c>
      <c r="C391" s="156" t="s">
        <v>132</v>
      </c>
      <c r="D391" s="156" t="s">
        <v>133</v>
      </c>
      <c r="E391" s="156" t="s">
        <v>18884</v>
      </c>
      <c r="F391" s="157" t="s">
        <v>12</v>
      </c>
      <c r="H391" s="156" t="s">
        <v>135</v>
      </c>
      <c r="I391" s="156" t="s">
        <v>6070</v>
      </c>
      <c r="J391" s="156" t="str">
        <f t="shared" si="14"/>
        <v>NickelHarima Refinery</v>
      </c>
      <c r="K391" s="156" t="str">
        <f t="shared" si="15"/>
        <v>NickelHarima Refinery</v>
      </c>
    </row>
    <row r="392" spans="1:11" hidden="1">
      <c r="A392" s="156" t="s">
        <v>18642</v>
      </c>
      <c r="B392" s="156" t="s">
        <v>132</v>
      </c>
      <c r="C392" s="156" t="s">
        <v>132</v>
      </c>
      <c r="D392" s="156" t="s">
        <v>133</v>
      </c>
      <c r="E392" s="156" t="s">
        <v>18884</v>
      </c>
      <c r="F392" s="157" t="s">
        <v>12</v>
      </c>
      <c r="H392" s="156" t="s">
        <v>135</v>
      </c>
      <c r="I392" s="156" t="s">
        <v>6070</v>
      </c>
      <c r="J392" s="156" t="str">
        <f t="shared" si="14"/>
        <v>NickelHarima Refinery, Sumitomo Metal Mining</v>
      </c>
      <c r="K392" s="156" t="str">
        <f t="shared" si="15"/>
        <v>NickelHarima Refinery, Sumitomo Metal Mining</v>
      </c>
    </row>
    <row r="393" spans="1:11" hidden="1">
      <c r="A393" s="156" t="s">
        <v>18642</v>
      </c>
      <c r="B393" s="156" t="s">
        <v>140</v>
      </c>
      <c r="C393" s="156" t="s">
        <v>140</v>
      </c>
      <c r="D393" s="156" t="s">
        <v>65</v>
      </c>
      <c r="E393" s="156" t="s">
        <v>18885</v>
      </c>
      <c r="F393" s="157" t="s">
        <v>12</v>
      </c>
      <c r="H393" s="156" t="s">
        <v>142</v>
      </c>
      <c r="I393" s="156" t="s">
        <v>143</v>
      </c>
      <c r="J393" s="156" t="str">
        <f t="shared" si="14"/>
        <v>NickelHunan Brunp Recycling Technology Co., Ltd.</v>
      </c>
      <c r="K393" s="156" t="str">
        <f t="shared" si="15"/>
        <v>NickelHunan Brunp Recycling Technology Co., Ltd.</v>
      </c>
    </row>
    <row r="394" spans="1:11" hidden="1">
      <c r="A394" s="156" t="s">
        <v>18642</v>
      </c>
      <c r="B394" s="156" t="s">
        <v>144</v>
      </c>
      <c r="C394" s="156" t="s">
        <v>144</v>
      </c>
      <c r="D394" s="156" t="s">
        <v>65</v>
      </c>
      <c r="E394" s="156" t="s">
        <v>18886</v>
      </c>
      <c r="F394" s="157" t="s">
        <v>12</v>
      </c>
      <c r="H394" s="156" t="s">
        <v>142</v>
      </c>
      <c r="I394" s="156" t="s">
        <v>143</v>
      </c>
      <c r="J394" s="156" t="str">
        <f t="shared" si="14"/>
        <v>NickelHunan CNGR New Energy Science &amp; Technology Co., Ltd.</v>
      </c>
      <c r="K394" s="156" t="str">
        <f t="shared" si="15"/>
        <v>NickelHunan CNGR New Energy Science &amp; Technology Co., Ltd.</v>
      </c>
    </row>
    <row r="395" spans="1:11" hidden="1">
      <c r="A395" s="156" t="s">
        <v>18642</v>
      </c>
      <c r="B395" s="156" t="s">
        <v>18887</v>
      </c>
      <c r="C395" s="156" t="s">
        <v>18887</v>
      </c>
      <c r="D395" s="156" t="s">
        <v>133</v>
      </c>
      <c r="E395" s="156" t="s">
        <v>18888</v>
      </c>
      <c r="F395" s="157" t="s">
        <v>12</v>
      </c>
      <c r="H395" s="156" t="s">
        <v>19225</v>
      </c>
      <c r="I395" s="156" t="s">
        <v>6110</v>
      </c>
      <c r="J395" s="156" t="str">
        <f t="shared" si="14"/>
        <v>NickelHyuga Smelting Co., Ltd.</v>
      </c>
      <c r="K395" s="156" t="str">
        <f t="shared" si="15"/>
        <v>NickelHyuga Smelting Co., Ltd.</v>
      </c>
    </row>
    <row r="396" spans="1:11" hidden="1">
      <c r="A396" s="156" t="s">
        <v>18642</v>
      </c>
      <c r="B396" s="156" t="s">
        <v>18889</v>
      </c>
      <c r="C396" s="156" t="s">
        <v>18889</v>
      </c>
      <c r="D396" s="156" t="s">
        <v>156</v>
      </c>
      <c r="E396" s="156" t="s">
        <v>18890</v>
      </c>
      <c r="F396" s="157" t="s">
        <v>12</v>
      </c>
      <c r="H396" s="156" t="s">
        <v>158</v>
      </c>
      <c r="I396" s="156" t="s">
        <v>159</v>
      </c>
      <c r="J396" s="156" t="str">
        <f t="shared" si="14"/>
        <v>NickelIconiChem</v>
      </c>
      <c r="K396" s="156" t="str">
        <f t="shared" si="15"/>
        <v>NickelIconiChem</v>
      </c>
    </row>
    <row r="397" spans="1:11" hidden="1">
      <c r="A397" s="156" t="s">
        <v>18642</v>
      </c>
      <c r="B397" s="156" t="s">
        <v>18697</v>
      </c>
      <c r="C397" s="156" t="s">
        <v>18697</v>
      </c>
      <c r="D397" s="156" t="s">
        <v>1706</v>
      </c>
      <c r="E397" s="156" t="s">
        <v>18891</v>
      </c>
      <c r="F397" s="157" t="s">
        <v>12</v>
      </c>
      <c r="H397" s="156" t="s">
        <v>12255</v>
      </c>
      <c r="I397" s="156" t="s">
        <v>11966</v>
      </c>
      <c r="J397" s="156" t="str">
        <f t="shared" si="14"/>
        <v>NickelImpala Platinum - Base Metal Refinery (BMR)</v>
      </c>
      <c r="K397" s="156" t="str">
        <f t="shared" si="15"/>
        <v>NickelImpala Platinum - Base Metal Refinery (BMR)</v>
      </c>
    </row>
    <row r="398" spans="1:11" hidden="1">
      <c r="A398" s="156" t="s">
        <v>18642</v>
      </c>
      <c r="B398" s="156" t="s">
        <v>18699</v>
      </c>
      <c r="C398" s="156" t="s">
        <v>18699</v>
      </c>
      <c r="D398" s="156" t="s">
        <v>1706</v>
      </c>
      <c r="E398" s="156" t="s">
        <v>18892</v>
      </c>
      <c r="F398" s="157" t="s">
        <v>12</v>
      </c>
      <c r="H398" s="156" t="s">
        <v>12258</v>
      </c>
      <c r="I398" s="156" t="s">
        <v>3157</v>
      </c>
      <c r="J398" s="156" t="str">
        <f t="shared" si="14"/>
        <v>NickelImpala Platinum - Rustenburg Smelter</v>
      </c>
      <c r="K398" s="156" t="str">
        <f t="shared" si="15"/>
        <v>NickelImpala Platinum - Rustenburg Smelter</v>
      </c>
    </row>
    <row r="399" spans="1:11" hidden="1">
      <c r="A399" s="156" t="s">
        <v>18642</v>
      </c>
      <c r="B399" s="156" t="s">
        <v>12253</v>
      </c>
      <c r="C399" s="156" t="s">
        <v>18697</v>
      </c>
      <c r="D399" s="156" t="s">
        <v>1706</v>
      </c>
      <c r="E399" s="156" t="s">
        <v>18891</v>
      </c>
      <c r="F399" s="157" t="s">
        <v>12</v>
      </c>
      <c r="H399" s="156" t="s">
        <v>12255</v>
      </c>
      <c r="I399" s="156" t="s">
        <v>11966</v>
      </c>
      <c r="J399" s="156" t="str">
        <f t="shared" si="14"/>
        <v>NickelImpala Refineries – Base Metals Refinery (BMR)</v>
      </c>
      <c r="K399" s="156" t="str">
        <f t="shared" si="15"/>
        <v>NickelImpala Refineries – Base Metals Refinery (BMR)</v>
      </c>
    </row>
    <row r="400" spans="1:11" hidden="1">
      <c r="A400" s="156" t="s">
        <v>18642</v>
      </c>
      <c r="B400" s="156" t="s">
        <v>12256</v>
      </c>
      <c r="C400" s="156" t="s">
        <v>18699</v>
      </c>
      <c r="D400" s="156" t="s">
        <v>1706</v>
      </c>
      <c r="E400" s="156" t="s">
        <v>18892</v>
      </c>
      <c r="F400" s="157" t="s">
        <v>12</v>
      </c>
      <c r="H400" s="156" t="s">
        <v>12258</v>
      </c>
      <c r="I400" s="156" t="s">
        <v>3157</v>
      </c>
      <c r="J400" s="156" t="str">
        <f t="shared" si="14"/>
        <v>NickelImpala Rustenburg</v>
      </c>
      <c r="K400" s="156" t="str">
        <f t="shared" si="15"/>
        <v>NickelImpala Rustenburg</v>
      </c>
    </row>
    <row r="401" spans="1:11" hidden="1">
      <c r="A401" s="156" t="s">
        <v>18642</v>
      </c>
      <c r="B401" s="156" t="s">
        <v>12259</v>
      </c>
      <c r="C401" s="156" t="s">
        <v>12260</v>
      </c>
      <c r="D401" s="156" t="s">
        <v>65</v>
      </c>
      <c r="E401" s="156" t="s">
        <v>18893</v>
      </c>
      <c r="F401" s="157" t="s">
        <v>12</v>
      </c>
      <c r="H401" s="156" t="s">
        <v>12262</v>
      </c>
      <c r="I401" s="156" t="s">
        <v>122</v>
      </c>
      <c r="J401" s="156" t="str">
        <f t="shared" si="14"/>
        <v>NickelJiangmen Chancsun Umicore Industry Co., Ltd. (JUC)</v>
      </c>
      <c r="K401" s="156" t="str">
        <f t="shared" si="15"/>
        <v>NickelJiangmen Chancsun Umicore Industry Co., Ltd. (JUC)</v>
      </c>
    </row>
    <row r="402" spans="1:11" hidden="1">
      <c r="A402" s="156" t="s">
        <v>18642</v>
      </c>
      <c r="B402" s="156" t="s">
        <v>12260</v>
      </c>
      <c r="C402" s="156" t="s">
        <v>12260</v>
      </c>
      <c r="D402" s="156" t="s">
        <v>65</v>
      </c>
      <c r="E402" s="156" t="s">
        <v>18893</v>
      </c>
      <c r="F402" s="157" t="s">
        <v>12</v>
      </c>
      <c r="H402" s="156" t="s">
        <v>12262</v>
      </c>
      <c r="I402" s="156" t="s">
        <v>122</v>
      </c>
      <c r="J402" s="156" t="str">
        <f t="shared" si="14"/>
        <v>NickelJiangmen Chancsun Umicore Industry Co.,Ltd</v>
      </c>
      <c r="K402" s="156" t="str">
        <f t="shared" si="15"/>
        <v>NickelJiangmen Chancsun Umicore Industry Co.,Ltd</v>
      </c>
    </row>
    <row r="403" spans="1:11" hidden="1">
      <c r="A403" s="156" t="s">
        <v>18642</v>
      </c>
      <c r="B403" s="156" t="s">
        <v>12052</v>
      </c>
      <c r="C403" s="156" t="s">
        <v>12052</v>
      </c>
      <c r="D403" s="156" t="s">
        <v>65</v>
      </c>
      <c r="E403" s="156" t="s">
        <v>18894</v>
      </c>
      <c r="F403" s="157" t="s">
        <v>12</v>
      </c>
      <c r="H403" s="156" t="s">
        <v>12053</v>
      </c>
      <c r="I403" s="156" t="s">
        <v>106</v>
      </c>
      <c r="J403" s="156" t="str">
        <f t="shared" si="14"/>
        <v>NickelJiangxi Miracle Golden Tiger Cobalt Co. Ltd.</v>
      </c>
      <c r="K403" s="156" t="str">
        <f t="shared" si="15"/>
        <v>NickelJiangxi Miracle Golden Tiger Cobalt Co. Ltd.</v>
      </c>
    </row>
    <row r="404" spans="1:11" hidden="1">
      <c r="A404" s="156" t="s">
        <v>18642</v>
      </c>
      <c r="B404" s="156" t="s">
        <v>167</v>
      </c>
      <c r="C404" s="156" t="s">
        <v>12264</v>
      </c>
      <c r="D404" s="156" t="s">
        <v>65</v>
      </c>
      <c r="E404" s="156" t="s">
        <v>18895</v>
      </c>
      <c r="F404" s="157" t="s">
        <v>12</v>
      </c>
      <c r="H404" s="156" t="s">
        <v>12266</v>
      </c>
      <c r="I404" s="156" t="s">
        <v>106</v>
      </c>
      <c r="J404" s="156" t="str">
        <f t="shared" ref="J404:J436" si="16">A404&amp;B404</f>
        <v>NickelJiangxi Rui da Xinnengyuan Technology Co., Ltd.</v>
      </c>
      <c r="K404" s="156" t="str">
        <f t="shared" ref="K404:K436" si="17">A404&amp;B404</f>
        <v>NickelJiangxi Rui da Xinnengyuan Technology Co., Ltd.</v>
      </c>
    </row>
    <row r="405" spans="1:11" hidden="1">
      <c r="A405" s="156" t="s">
        <v>18642</v>
      </c>
      <c r="B405" s="156" t="s">
        <v>18896</v>
      </c>
      <c r="C405" s="156" t="s">
        <v>12264</v>
      </c>
      <c r="D405" s="156" t="s">
        <v>65</v>
      </c>
      <c r="E405" s="156" t="s">
        <v>18895</v>
      </c>
      <c r="F405" s="157" t="s">
        <v>12</v>
      </c>
      <c r="H405" s="156" t="s">
        <v>12266</v>
      </c>
      <c r="I405" s="156" t="s">
        <v>106</v>
      </c>
      <c r="J405" s="156" t="str">
        <f t="shared" si="16"/>
        <v>NickelJiangxi Ruida</v>
      </c>
      <c r="K405" s="156" t="str">
        <f t="shared" si="17"/>
        <v>NickelJiangxi Ruida</v>
      </c>
    </row>
    <row r="406" spans="1:11" hidden="1">
      <c r="A406" s="156" t="s">
        <v>18642</v>
      </c>
      <c r="B406" s="156" t="s">
        <v>12264</v>
      </c>
      <c r="C406" s="156" t="s">
        <v>12264</v>
      </c>
      <c r="D406" s="156" t="s">
        <v>65</v>
      </c>
      <c r="E406" s="156" t="s">
        <v>18895</v>
      </c>
      <c r="F406" s="157" t="s">
        <v>12</v>
      </c>
      <c r="H406" s="156" t="s">
        <v>12266</v>
      </c>
      <c r="I406" s="156" t="s">
        <v>106</v>
      </c>
      <c r="J406" s="156" t="str">
        <f t="shared" si="16"/>
        <v>NickelJiangxi Ruida New Energy Technology Co., Ltd.</v>
      </c>
      <c r="K406" s="156" t="str">
        <f t="shared" si="17"/>
        <v>NickelJiangxi Ruida New Energy Technology Co., Ltd.</v>
      </c>
    </row>
    <row r="407" spans="1:11" hidden="1">
      <c r="A407" s="156" t="s">
        <v>18642</v>
      </c>
      <c r="B407" s="156" t="s">
        <v>18897</v>
      </c>
      <c r="C407" s="156" t="s">
        <v>18897</v>
      </c>
      <c r="D407" s="156" t="s">
        <v>173</v>
      </c>
      <c r="E407" s="156" t="s">
        <v>18898</v>
      </c>
      <c r="F407" s="157" t="s">
        <v>12</v>
      </c>
      <c r="H407" s="156" t="s">
        <v>19226</v>
      </c>
      <c r="I407" s="156" t="s">
        <v>176</v>
      </c>
      <c r="J407" s="156" t="str">
        <f t="shared" si="16"/>
        <v>NickelJoint-Stock Company Kola Mining and Metallurgical Company (JSC Kola MMC)</v>
      </c>
      <c r="K407" s="156" t="str">
        <f t="shared" si="17"/>
        <v>NickelJoint-Stock Company Kola Mining and Metallurgical Company (JSC Kola MMC)</v>
      </c>
    </row>
    <row r="408" spans="1:11" hidden="1">
      <c r="A408" s="156" t="s">
        <v>18642</v>
      </c>
      <c r="B408" s="156" t="s">
        <v>19172</v>
      </c>
      <c r="C408" s="156" t="s">
        <v>19172</v>
      </c>
      <c r="D408" s="156" t="s">
        <v>315</v>
      </c>
      <c r="E408" s="156" t="s">
        <v>19219</v>
      </c>
      <c r="F408" s="157" t="s">
        <v>12</v>
      </c>
      <c r="H408" s="156" t="s">
        <v>19183</v>
      </c>
      <c r="I408" s="156" t="s">
        <v>5597</v>
      </c>
      <c r="J408" s="156" t="str">
        <f t="shared" si="16"/>
        <v>NickelLOHUM CLEANTECH PVT LTD</v>
      </c>
      <c r="K408" s="156" t="str">
        <f t="shared" si="17"/>
        <v>NickelLOHUM CLEANTECH PVT LTD</v>
      </c>
    </row>
    <row r="409" spans="1:11" hidden="1">
      <c r="A409" s="156" t="s">
        <v>18642</v>
      </c>
      <c r="B409" s="156" t="s">
        <v>217</v>
      </c>
      <c r="C409" s="156" t="s">
        <v>218</v>
      </c>
      <c r="D409" s="156" t="s">
        <v>219</v>
      </c>
      <c r="E409" s="156" t="s">
        <v>18899</v>
      </c>
      <c r="F409" s="157" t="s">
        <v>12</v>
      </c>
      <c r="H409" s="156" t="s">
        <v>19227</v>
      </c>
      <c r="I409" s="156" t="s">
        <v>222</v>
      </c>
      <c r="J409" s="156" t="str">
        <f t="shared" si="16"/>
        <v>NickelMinara Resources Pty</v>
      </c>
      <c r="K409" s="156" t="str">
        <f t="shared" si="17"/>
        <v>NickelMinara Resources Pty</v>
      </c>
    </row>
    <row r="410" spans="1:11" hidden="1">
      <c r="A410" s="156" t="s">
        <v>18642</v>
      </c>
      <c r="B410" s="156" t="s">
        <v>223</v>
      </c>
      <c r="C410" s="156" t="s">
        <v>218</v>
      </c>
      <c r="D410" s="156" t="s">
        <v>219</v>
      </c>
      <c r="E410" s="156" t="s">
        <v>18899</v>
      </c>
      <c r="F410" s="157" t="s">
        <v>12</v>
      </c>
      <c r="H410" s="156" t="s">
        <v>19227</v>
      </c>
      <c r="I410" s="156" t="s">
        <v>222</v>
      </c>
      <c r="J410" s="156" t="str">
        <f t="shared" si="16"/>
        <v>NickelMinara Resources Pty Ltd.</v>
      </c>
      <c r="K410" s="156" t="str">
        <f t="shared" si="17"/>
        <v>NickelMinara Resources Pty Ltd.</v>
      </c>
    </row>
    <row r="411" spans="1:11" hidden="1">
      <c r="A411" s="156" t="s">
        <v>18642</v>
      </c>
      <c r="B411" s="156" t="s">
        <v>218</v>
      </c>
      <c r="C411" s="156" t="s">
        <v>218</v>
      </c>
      <c r="D411" s="156" t="s">
        <v>219</v>
      </c>
      <c r="E411" s="156" t="s">
        <v>18899</v>
      </c>
      <c r="F411" s="157" t="s">
        <v>12</v>
      </c>
      <c r="H411" s="156" t="s">
        <v>19227</v>
      </c>
      <c r="I411" s="156" t="s">
        <v>222</v>
      </c>
      <c r="J411" s="156" t="str">
        <f t="shared" si="16"/>
        <v>NickelMurrin Murrin Nickel Cobalt Plant</v>
      </c>
      <c r="K411" s="156" t="str">
        <f t="shared" si="17"/>
        <v>NickelMurrin Murrin Nickel Cobalt Plant</v>
      </c>
    </row>
    <row r="412" spans="1:11" hidden="1">
      <c r="A412" s="156" t="s">
        <v>18642</v>
      </c>
      <c r="B412" s="156" t="s">
        <v>12096</v>
      </c>
      <c r="C412" s="156" t="s">
        <v>12057</v>
      </c>
      <c r="D412" s="156" t="s">
        <v>173</v>
      </c>
      <c r="E412" s="156" t="s">
        <v>18900</v>
      </c>
      <c r="F412" s="157" t="s">
        <v>12</v>
      </c>
      <c r="H412" s="156" t="s">
        <v>12058</v>
      </c>
      <c r="I412" s="156" t="s">
        <v>9637</v>
      </c>
      <c r="J412" s="156" t="str">
        <f t="shared" si="16"/>
        <v>NickelNadezhda Metallurgical Plant (named after B.I. Kolesnikov) of the Polar Division of PJSC MMC Norilsk Nickel</v>
      </c>
      <c r="K412" s="156" t="str">
        <f t="shared" si="17"/>
        <v>NickelNadezhda Metallurgical Plant (named after B.I. Kolesnikov) of the Polar Division of PJSC MMC Norilsk Nickel</v>
      </c>
    </row>
    <row r="413" spans="1:11" hidden="1">
      <c r="A413" s="156" t="s">
        <v>18642</v>
      </c>
      <c r="B413" s="156" t="s">
        <v>12057</v>
      </c>
      <c r="C413" s="156" t="s">
        <v>12057</v>
      </c>
      <c r="D413" s="156" t="s">
        <v>173</v>
      </c>
      <c r="E413" s="156" t="s">
        <v>18900</v>
      </c>
      <c r="F413" s="157" t="s">
        <v>12</v>
      </c>
      <c r="H413" s="156" t="s">
        <v>12058</v>
      </c>
      <c r="I413" s="156" t="s">
        <v>9637</v>
      </c>
      <c r="J413" s="156" t="str">
        <f t="shared" si="16"/>
        <v>NickelNadezhda Metallurgical Plant of MMC Norilsk Nickel's Polar Division</v>
      </c>
      <c r="K413" s="156" t="str">
        <f t="shared" si="17"/>
        <v>NickelNadezhda Metallurgical Plant of MMC Norilsk Nickel's Polar Division</v>
      </c>
    </row>
    <row r="414" spans="1:11" hidden="1">
      <c r="A414" s="156" t="s">
        <v>18642</v>
      </c>
      <c r="B414" s="156" t="s">
        <v>12097</v>
      </c>
      <c r="C414" s="156" t="s">
        <v>12059</v>
      </c>
      <c r="D414" s="156" t="s">
        <v>133</v>
      </c>
      <c r="E414" s="156" t="s">
        <v>18901</v>
      </c>
      <c r="F414" s="157" t="s">
        <v>12</v>
      </c>
      <c r="H414" s="156" t="s">
        <v>240</v>
      </c>
      <c r="I414" s="156" t="s">
        <v>241</v>
      </c>
      <c r="J414" s="156" t="str">
        <f t="shared" si="16"/>
        <v>NickelNiihama Nickel Refinery</v>
      </c>
      <c r="K414" s="156" t="str">
        <f t="shared" si="17"/>
        <v>NickelNiihama Nickel Refinery</v>
      </c>
    </row>
    <row r="415" spans="1:11" hidden="1">
      <c r="A415" s="156" t="s">
        <v>18642</v>
      </c>
      <c r="B415" s="156" t="s">
        <v>12059</v>
      </c>
      <c r="C415" s="156" t="s">
        <v>12059</v>
      </c>
      <c r="D415" s="156" t="s">
        <v>133</v>
      </c>
      <c r="E415" s="156" t="s">
        <v>18901</v>
      </c>
      <c r="F415" s="157" t="s">
        <v>12</v>
      </c>
      <c r="H415" s="156" t="s">
        <v>240</v>
      </c>
      <c r="I415" s="156" t="s">
        <v>241</v>
      </c>
      <c r="J415" s="156" t="str">
        <f t="shared" si="16"/>
        <v>NickelNiihama Nickel Refinery, Sumitomo Metal Mining</v>
      </c>
      <c r="K415" s="156" t="str">
        <f t="shared" si="17"/>
        <v>NickelNiihama Nickel Refinery, Sumitomo Metal Mining</v>
      </c>
    </row>
    <row r="416" spans="1:11" hidden="1">
      <c r="A416" s="156" t="s">
        <v>18642</v>
      </c>
      <c r="B416" s="156" t="s">
        <v>18902</v>
      </c>
      <c r="C416" s="156" t="s">
        <v>245</v>
      </c>
      <c r="D416" s="156" t="s">
        <v>101</v>
      </c>
      <c r="E416" s="156" t="s">
        <v>18903</v>
      </c>
      <c r="F416" s="157" t="s">
        <v>12</v>
      </c>
      <c r="H416" s="156" t="s">
        <v>19228</v>
      </c>
      <c r="I416" s="156" t="s">
        <v>248</v>
      </c>
      <c r="J416" s="156" t="str">
        <f t="shared" si="16"/>
        <v>NickelNorilsk Harjavalta</v>
      </c>
      <c r="K416" s="156" t="str">
        <f t="shared" si="17"/>
        <v>NickelNorilsk Harjavalta</v>
      </c>
    </row>
    <row r="417" spans="1:11" hidden="1">
      <c r="A417" s="156" t="s">
        <v>18642</v>
      </c>
      <c r="B417" s="156" t="s">
        <v>245</v>
      </c>
      <c r="C417" s="156" t="s">
        <v>245</v>
      </c>
      <c r="D417" s="156" t="s">
        <v>101</v>
      </c>
      <c r="E417" s="156" t="s">
        <v>18903</v>
      </c>
      <c r="F417" s="157" t="s">
        <v>12</v>
      </c>
      <c r="H417" s="156" t="s">
        <v>19228</v>
      </c>
      <c r="I417" s="156" t="s">
        <v>248</v>
      </c>
      <c r="J417" s="156" t="str">
        <f t="shared" si="16"/>
        <v>NickelNORILSK NICKEL HARJAVALTA OY</v>
      </c>
      <c r="K417" s="156" t="str">
        <f t="shared" si="17"/>
        <v>NickelNORILSK NICKEL HARJAVALTA OY</v>
      </c>
    </row>
    <row r="418" spans="1:11" hidden="1">
      <c r="A418" s="156" t="s">
        <v>18642</v>
      </c>
      <c r="B418" s="156" t="s">
        <v>18904</v>
      </c>
      <c r="C418" s="156" t="s">
        <v>18904</v>
      </c>
      <c r="D418" s="156" t="s">
        <v>253</v>
      </c>
      <c r="E418" s="156" t="s">
        <v>18905</v>
      </c>
      <c r="F418" s="157" t="s">
        <v>12</v>
      </c>
      <c r="H418" s="156" t="s">
        <v>19229</v>
      </c>
      <c r="I418" s="156" t="s">
        <v>5397</v>
      </c>
      <c r="J418" s="156" t="str">
        <f t="shared" si="16"/>
        <v>NickelPT DEBONAIR NICKEL INDONESIA</v>
      </c>
      <c r="K418" s="156" t="str">
        <f t="shared" si="17"/>
        <v>NickelPT DEBONAIR NICKEL INDONESIA</v>
      </c>
    </row>
    <row r="419" spans="1:11" hidden="1">
      <c r="A419" s="156" t="s">
        <v>18642</v>
      </c>
      <c r="B419" s="156" t="s">
        <v>18904</v>
      </c>
      <c r="C419" s="156" t="s">
        <v>18904</v>
      </c>
      <c r="D419" s="156" t="s">
        <v>253</v>
      </c>
      <c r="E419" s="156" t="s">
        <v>18906</v>
      </c>
      <c r="F419" s="157" t="s">
        <v>12</v>
      </c>
      <c r="H419" s="156" t="s">
        <v>19229</v>
      </c>
      <c r="I419" s="156" t="s">
        <v>5397</v>
      </c>
      <c r="J419" s="156" t="str">
        <f t="shared" si="16"/>
        <v>NickelPT DEBONAIR NICKEL INDONESIA</v>
      </c>
      <c r="K419" s="156" t="str">
        <f t="shared" si="17"/>
        <v>NickelPT DEBONAIR NICKEL INDONESIA</v>
      </c>
    </row>
    <row r="420" spans="1:11" hidden="1">
      <c r="A420" s="156" t="s">
        <v>18642</v>
      </c>
      <c r="B420" s="156" t="s">
        <v>12274</v>
      </c>
      <c r="C420" s="156" t="s">
        <v>12274</v>
      </c>
      <c r="D420" s="156" t="s">
        <v>253</v>
      </c>
      <c r="E420" s="156" t="s">
        <v>18907</v>
      </c>
      <c r="F420" s="157" t="s">
        <v>12</v>
      </c>
      <c r="H420" s="156" t="s">
        <v>12276</v>
      </c>
      <c r="I420" s="156" t="s">
        <v>5397</v>
      </c>
      <c r="J420" s="156" t="str">
        <f t="shared" si="16"/>
        <v>NickelPT Halmahera Persada Lygend</v>
      </c>
      <c r="K420" s="156" t="str">
        <f t="shared" si="17"/>
        <v>NickelPT Halmahera Persada Lygend</v>
      </c>
    </row>
    <row r="421" spans="1:11" hidden="1">
      <c r="A421" s="156" t="s">
        <v>18642</v>
      </c>
      <c r="B421" s="156" t="s">
        <v>19174</v>
      </c>
      <c r="C421" s="156" t="s">
        <v>19174</v>
      </c>
      <c r="D421" s="156" t="s">
        <v>253</v>
      </c>
      <c r="E421" s="156" t="s">
        <v>19220</v>
      </c>
      <c r="F421" s="157" t="s">
        <v>12</v>
      </c>
      <c r="H421" s="156" t="s">
        <v>19184</v>
      </c>
      <c r="I421" s="156" t="s">
        <v>5397</v>
      </c>
      <c r="J421" s="156" t="str">
        <f t="shared" si="16"/>
        <v>NickelPT HUAFEI NICKEL COBALT</v>
      </c>
      <c r="K421" s="156" t="str">
        <f t="shared" si="17"/>
        <v>NickelPT HUAFEI NICKEL COBALT</v>
      </c>
    </row>
    <row r="422" spans="1:11" hidden="1">
      <c r="A422" s="156" t="s">
        <v>18642</v>
      </c>
      <c r="B422" s="156" t="s">
        <v>18908</v>
      </c>
      <c r="C422" s="156" t="s">
        <v>18908</v>
      </c>
      <c r="D422" s="156" t="s">
        <v>253</v>
      </c>
      <c r="E422" s="156" t="s">
        <v>18909</v>
      </c>
      <c r="F422" s="157" t="s">
        <v>12</v>
      </c>
      <c r="H422" s="156" t="s">
        <v>12279</v>
      </c>
      <c r="I422" s="156" t="s">
        <v>5423</v>
      </c>
      <c r="J422" s="156" t="str">
        <f t="shared" si="16"/>
        <v>NickelPT HUAYUE NICKEL COBALT</v>
      </c>
      <c r="K422" s="156" t="str">
        <f t="shared" si="17"/>
        <v>NickelPT HUAYUE NICKEL COBALT</v>
      </c>
    </row>
    <row r="423" spans="1:11" hidden="1">
      <c r="A423" s="156" t="s">
        <v>18642</v>
      </c>
      <c r="B423" s="156" t="s">
        <v>19232</v>
      </c>
      <c r="C423" s="156" t="s">
        <v>19232</v>
      </c>
      <c r="D423" s="156" t="s">
        <v>253</v>
      </c>
      <c r="E423" s="156" t="s">
        <v>19252</v>
      </c>
      <c r="F423" s="157" t="s">
        <v>12</v>
      </c>
      <c r="H423" s="156" t="s">
        <v>19234</v>
      </c>
      <c r="I423" s="156" t="s">
        <v>5381</v>
      </c>
      <c r="J423" s="156" t="str">
        <f t="shared" si="16"/>
        <v>NickelPT Obi Nickel Cobalt</v>
      </c>
      <c r="K423" s="156" t="str">
        <f t="shared" si="17"/>
        <v>NickelPT Obi Nickel Cobalt</v>
      </c>
    </row>
    <row r="424" spans="1:11" hidden="1">
      <c r="A424" s="156" t="s">
        <v>18642</v>
      </c>
      <c r="B424" s="156" t="s">
        <v>12277</v>
      </c>
      <c r="C424" s="156" t="s">
        <v>12277</v>
      </c>
      <c r="D424" s="156" t="s">
        <v>253</v>
      </c>
      <c r="E424" s="156" t="s">
        <v>18910</v>
      </c>
      <c r="F424" s="157" t="s">
        <v>12</v>
      </c>
      <c r="H424" s="156" t="s">
        <v>12279</v>
      </c>
      <c r="I424" s="156" t="s">
        <v>5423</v>
      </c>
      <c r="J424" s="156" t="str">
        <f t="shared" si="16"/>
        <v>NickelPT QMB New Energy Materials</v>
      </c>
      <c r="K424" s="156" t="str">
        <f t="shared" si="17"/>
        <v>NickelPT QMB New Energy Materials</v>
      </c>
    </row>
    <row r="425" spans="1:11" hidden="1">
      <c r="A425" s="156" t="s">
        <v>18642</v>
      </c>
      <c r="B425" s="156" t="s">
        <v>18911</v>
      </c>
      <c r="C425" s="156" t="s">
        <v>18911</v>
      </c>
      <c r="D425" s="156" t="s">
        <v>253</v>
      </c>
      <c r="E425" s="156" t="s">
        <v>18912</v>
      </c>
      <c r="F425" s="157" t="s">
        <v>12</v>
      </c>
      <c r="H425" s="156" t="s">
        <v>12279</v>
      </c>
      <c r="I425" s="156" t="s">
        <v>5423</v>
      </c>
      <c r="J425" s="156" t="str">
        <f t="shared" si="16"/>
        <v>NickelPT Zhongtsing New Energy</v>
      </c>
      <c r="K425" s="156" t="str">
        <f t="shared" si="17"/>
        <v>NickelPT Zhongtsing New Energy</v>
      </c>
    </row>
    <row r="426" spans="1:11" hidden="1">
      <c r="A426" s="156" t="s">
        <v>18642</v>
      </c>
      <c r="B426" s="156" t="s">
        <v>19221</v>
      </c>
      <c r="C426" s="156" t="s">
        <v>19221</v>
      </c>
      <c r="D426" s="156" t="s">
        <v>253</v>
      </c>
      <c r="E426" s="156" t="s">
        <v>19222</v>
      </c>
      <c r="F426" s="157" t="s">
        <v>12</v>
      </c>
      <c r="H426" s="156" t="s">
        <v>19184</v>
      </c>
      <c r="I426" s="156" t="s">
        <v>5397</v>
      </c>
      <c r="J426" s="156" t="str">
        <f t="shared" si="16"/>
        <v>NickelPT. Infei Metal Industry</v>
      </c>
      <c r="K426" s="156" t="str">
        <f t="shared" si="17"/>
        <v>NickelPT. Infei Metal Industry</v>
      </c>
    </row>
    <row r="427" spans="1:11" hidden="1">
      <c r="A427" s="156" t="s">
        <v>18642</v>
      </c>
      <c r="B427" s="156" t="s">
        <v>19223</v>
      </c>
      <c r="C427" s="156" t="s">
        <v>19223</v>
      </c>
      <c r="D427" s="156" t="s">
        <v>253</v>
      </c>
      <c r="E427" s="156" t="s">
        <v>19224</v>
      </c>
      <c r="F427" s="157" t="s">
        <v>12</v>
      </c>
      <c r="H427" s="156" t="s">
        <v>19184</v>
      </c>
      <c r="I427" s="156" t="s">
        <v>5397</v>
      </c>
      <c r="J427" s="156" t="str">
        <f t="shared" si="16"/>
        <v>NickelPT. Westrong Metal Industry</v>
      </c>
      <c r="K427" s="156" t="str">
        <f t="shared" si="17"/>
        <v>NickelPT. Westrong Metal Industry</v>
      </c>
    </row>
    <row r="428" spans="1:11" hidden="1">
      <c r="A428" s="156" t="s">
        <v>18642</v>
      </c>
      <c r="B428" s="156" t="s">
        <v>19253</v>
      </c>
      <c r="C428" s="156" t="s">
        <v>19253</v>
      </c>
      <c r="D428" s="156" t="s">
        <v>253</v>
      </c>
      <c r="E428" s="156" t="s">
        <v>19254</v>
      </c>
      <c r="F428" s="157" t="s">
        <v>12</v>
      </c>
      <c r="H428" s="156" t="s">
        <v>12279</v>
      </c>
      <c r="I428" s="156" t="s">
        <v>5423</v>
      </c>
      <c r="J428" s="156" t="str">
        <f t="shared" si="16"/>
        <v>NickelPT.NADESICO NICKEL INDUSTRY</v>
      </c>
      <c r="K428" s="156" t="str">
        <f t="shared" si="17"/>
        <v>NickelPT.NADESICO NICKEL INDUSTRY</v>
      </c>
    </row>
    <row r="429" spans="1:11" hidden="1">
      <c r="A429" s="156" t="s">
        <v>18642</v>
      </c>
      <c r="B429" s="156" t="s">
        <v>18913</v>
      </c>
      <c r="C429" s="156" t="s">
        <v>18914</v>
      </c>
      <c r="D429" s="156" t="s">
        <v>1645</v>
      </c>
      <c r="E429" s="156" t="s">
        <v>18915</v>
      </c>
      <c r="F429" s="157" t="s">
        <v>12</v>
      </c>
      <c r="H429" s="156" t="s">
        <v>19185</v>
      </c>
      <c r="I429" s="156" t="s">
        <v>9037</v>
      </c>
      <c r="J429" s="156" t="str">
        <f t="shared" si="16"/>
        <v>NickelTaganito HPAL Nickel Corp.</v>
      </c>
      <c r="K429" s="156" t="str">
        <f t="shared" si="17"/>
        <v>NickelTaganito HPAL Nickel Corp.</v>
      </c>
    </row>
    <row r="430" spans="1:11" hidden="1">
      <c r="A430" s="156" t="s">
        <v>18642</v>
      </c>
      <c r="B430" s="156" t="s">
        <v>18913</v>
      </c>
      <c r="C430" s="156" t="s">
        <v>18914</v>
      </c>
      <c r="D430" s="156" t="s">
        <v>1645</v>
      </c>
      <c r="E430" s="156" t="s">
        <v>19255</v>
      </c>
      <c r="F430" s="157" t="s">
        <v>12</v>
      </c>
      <c r="H430" s="156" t="s">
        <v>19185</v>
      </c>
      <c r="I430" s="156" t="s">
        <v>9037</v>
      </c>
      <c r="J430" s="156" t="str">
        <f t="shared" si="16"/>
        <v>NickelTaganito HPAL Nickel Corp.</v>
      </c>
      <c r="K430" s="156" t="str">
        <f t="shared" si="17"/>
        <v>NickelTaganito HPAL Nickel Corp.</v>
      </c>
    </row>
    <row r="431" spans="1:11" hidden="1">
      <c r="A431" s="156" t="s">
        <v>18642</v>
      </c>
      <c r="B431" s="156" t="s">
        <v>18914</v>
      </c>
      <c r="C431" s="156" t="s">
        <v>18914</v>
      </c>
      <c r="D431" s="156" t="s">
        <v>1645</v>
      </c>
      <c r="E431" s="156" t="s">
        <v>18915</v>
      </c>
      <c r="F431" s="157" t="s">
        <v>12</v>
      </c>
      <c r="H431" s="156" t="s">
        <v>19185</v>
      </c>
      <c r="I431" s="156" t="s">
        <v>9037</v>
      </c>
      <c r="J431" s="156" t="str">
        <f t="shared" si="16"/>
        <v>NickelTaganito HPAL Nickel Corporation (THPAL)</v>
      </c>
      <c r="K431" s="156" t="str">
        <f t="shared" si="17"/>
        <v>NickelTaganito HPAL Nickel Corporation (THPAL)</v>
      </c>
    </row>
    <row r="432" spans="1:11" hidden="1">
      <c r="A432" s="156" t="s">
        <v>18642</v>
      </c>
      <c r="B432" s="156" t="s">
        <v>18914</v>
      </c>
      <c r="C432" s="156" t="s">
        <v>18914</v>
      </c>
      <c r="D432" s="156" t="s">
        <v>1645</v>
      </c>
      <c r="E432" s="156" t="s">
        <v>19255</v>
      </c>
      <c r="F432" s="157" t="s">
        <v>12</v>
      </c>
      <c r="H432" s="156" t="s">
        <v>19185</v>
      </c>
      <c r="I432" s="156" t="s">
        <v>9037</v>
      </c>
      <c r="J432" s="156" t="str">
        <f t="shared" si="16"/>
        <v>NickelTaganito HPAL Nickel Corporation (THPAL)</v>
      </c>
      <c r="K432" s="156" t="str">
        <f t="shared" si="17"/>
        <v>NickelTaganito HPAL Nickel Corporation (THPAL)</v>
      </c>
    </row>
    <row r="433" spans="1:11" hidden="1">
      <c r="A433" s="156" t="s">
        <v>18642</v>
      </c>
      <c r="B433" s="156" t="s">
        <v>100</v>
      </c>
      <c r="C433" s="156" t="s">
        <v>100</v>
      </c>
      <c r="D433" s="156" t="s">
        <v>101</v>
      </c>
      <c r="E433" s="156" t="s">
        <v>19256</v>
      </c>
      <c r="F433" s="157" t="s">
        <v>12</v>
      </c>
      <c r="H433" s="156" t="s">
        <v>103</v>
      </c>
      <c r="I433" s="156" t="s">
        <v>104</v>
      </c>
      <c r="J433" s="156" t="str">
        <f t="shared" si="16"/>
        <v>NickelUmicore Finland Oy</v>
      </c>
      <c r="K433" s="156" t="str">
        <f t="shared" si="17"/>
        <v>NickelUmicore Finland Oy</v>
      </c>
    </row>
    <row r="434" spans="1:11" hidden="1">
      <c r="A434" s="156" t="s">
        <v>18642</v>
      </c>
      <c r="B434" s="156" t="s">
        <v>276</v>
      </c>
      <c r="C434" s="156" t="s">
        <v>276</v>
      </c>
      <c r="D434" s="156" t="s">
        <v>277</v>
      </c>
      <c r="E434" s="156" t="s">
        <v>19257</v>
      </c>
      <c r="F434" s="157" t="s">
        <v>12</v>
      </c>
      <c r="H434" s="156" t="s">
        <v>279</v>
      </c>
      <c r="I434" s="156" t="s">
        <v>280</v>
      </c>
      <c r="J434" s="156" t="str">
        <f t="shared" si="16"/>
        <v>NickelUmicore Olen</v>
      </c>
      <c r="K434" s="156" t="str">
        <f t="shared" si="17"/>
        <v>NickelUmicore Olen</v>
      </c>
    </row>
    <row r="435" spans="1:11" hidden="1">
      <c r="A435" s="156" t="s">
        <v>18642</v>
      </c>
      <c r="B435" s="156" t="s">
        <v>308</v>
      </c>
      <c r="J435" s="156" t="str">
        <f t="shared" si="16"/>
        <v>NickelSmelter not listed</v>
      </c>
      <c r="K435" s="156" t="str">
        <f t="shared" si="17"/>
        <v>NickelSmelter not listed</v>
      </c>
    </row>
    <row r="436" spans="1:11" hidden="1">
      <c r="A436" s="156" t="s">
        <v>18642</v>
      </c>
      <c r="B436" s="156" t="s">
        <v>45</v>
      </c>
      <c r="C436" s="156" t="s">
        <v>26</v>
      </c>
      <c r="J436" s="156" t="str">
        <f t="shared" si="16"/>
        <v>NickelSmelter not yet identified</v>
      </c>
      <c r="K436" s="156" t="str">
        <f t="shared" si="17"/>
        <v>NickelSmelter not yet identified</v>
      </c>
    </row>
  </sheetData>
  <sheetProtection algorithmName="SHA-512" hashValue="MatZJR65cg8XA/CgYuEyQMtTvoxI1W1i515FMKpjIRs5dbLfxgvhQeKaQTUap4AqHKX1xsVQp7At3m5HHVL28Q==" saltValue="WoapvgtE/BG1C+OISVRL/Q==" spinCount="100000" sheet="1" formatRows="0" autoFilter="0"/>
  <autoFilter ref="A4:I436" xr:uid="{00000000-0001-0000-0700-000000000000}">
    <filterColumn colId="0">
      <filters>
        <filter val="Copper"/>
      </filters>
    </filterColumn>
  </autoFilter>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6240aca-2e46-4491-8a28-e0f06a09f95c}" enabled="0" method="" siteId="{b6240aca-2e46-4491-8a28-e0f06a09f95c}" removed="1"/>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Michael Polansky</cp:lastModifiedBy>
  <cp:revision/>
  <dcterms:created xsi:type="dcterms:W3CDTF">2010-06-21T21:00:23Z</dcterms:created>
  <dcterms:modified xsi:type="dcterms:W3CDTF">2025-11-12T14:52:12Z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