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Z:\Certifications\MUELLER CMRT\"/>
    </mc:Choice>
  </mc:AlternateContent>
  <xr:revisionPtr revIDLastSave="0" documentId="8_{8ECC3A3D-0283-4D27-BCBD-9E0C38ABD9E4}"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840" tabRatio="789" firstSheet="1"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8" i="5" l="1"/>
  <c r="T58" i="5" s="1"/>
  <c r="B79" i="5"/>
  <c r="T79" i="5" s="1"/>
  <c r="B84" i="5"/>
  <c r="T84" i="5" s="1"/>
  <c r="B88" i="5"/>
  <c r="T88" i="5" s="1"/>
  <c r="B92" i="5"/>
  <c r="T92" i="5" s="1"/>
  <c r="B93" i="5"/>
  <c r="T93" i="5" s="1"/>
  <c r="B98" i="5"/>
  <c r="T98" i="5" s="1"/>
  <c r="B99" i="5"/>
  <c r="T99" i="5" s="1"/>
  <c r="B100" i="5"/>
  <c r="T100" i="5" s="1"/>
  <c r="B109" i="5"/>
  <c r="T109" i="5" s="1"/>
  <c r="B111" i="5"/>
  <c r="B113" i="5"/>
  <c r="T113" i="5" s="1"/>
  <c r="B114" i="5"/>
  <c r="T114" i="5" s="1"/>
  <c r="B116" i="5"/>
  <c r="T116" i="5" s="1"/>
  <c r="B132" i="5"/>
  <c r="T132" i="5" s="1"/>
  <c r="B137" i="5"/>
  <c r="B138" i="5"/>
  <c r="T138" i="5" s="1"/>
  <c r="B140" i="5"/>
  <c r="T140" i="5" s="1"/>
  <c r="B145" i="5"/>
  <c r="T145" i="5" s="1"/>
  <c r="B147" i="5"/>
  <c r="T147" i="5" s="1"/>
  <c r="B150" i="5"/>
  <c r="T150" i="5" s="1"/>
  <c r="B160" i="5"/>
  <c r="T160" i="5" s="1"/>
  <c r="B162" i="5"/>
  <c r="T162" i="5" s="1"/>
  <c r="B165" i="5"/>
  <c r="T165" i="5" s="1"/>
  <c r="B166" i="5"/>
  <c r="T166" i="5" s="1"/>
  <c r="B167" i="5"/>
  <c r="T167" i="5" s="1"/>
  <c r="B170" i="5"/>
  <c r="T170" i="5" s="1"/>
  <c r="B171" i="5"/>
  <c r="T171" i="5" s="1"/>
  <c r="B175" i="5"/>
  <c r="B176" i="5"/>
  <c r="T176" i="5" s="1"/>
  <c r="B181" i="5"/>
  <c r="T181" i="5" s="1"/>
  <c r="B182" i="5"/>
  <c r="T182" i="5" s="1"/>
  <c r="B184" i="5"/>
  <c r="T184" i="5" s="1"/>
  <c r="B185" i="5"/>
  <c r="T185" i="5" s="1"/>
  <c r="B186" i="5"/>
  <c r="T186" i="5" s="1"/>
  <c r="B189" i="5"/>
  <c r="T189" i="5" s="1"/>
  <c r="B190" i="5"/>
  <c r="B191" i="5"/>
  <c r="T191" i="5" s="1"/>
  <c r="B193" i="5"/>
  <c r="T193" i="5" s="1"/>
  <c r="B194" i="5"/>
  <c r="T194" i="5" s="1"/>
  <c r="B195" i="5"/>
  <c r="B196" i="5"/>
  <c r="T196" i="5" s="1"/>
  <c r="B199" i="5"/>
  <c r="B200" i="5"/>
  <c r="T200" i="5" s="1"/>
  <c r="B201" i="5"/>
  <c r="T201" i="5" s="1"/>
  <c r="B202" i="5"/>
  <c r="T202" i="5" s="1"/>
  <c r="B203" i="5"/>
  <c r="T203" i="5" s="1"/>
  <c r="B204" i="5"/>
  <c r="T204" i="5" s="1"/>
  <c r="B205" i="5"/>
  <c r="T205" i="5" s="1"/>
  <c r="B206" i="5"/>
  <c r="T206" i="5" s="1"/>
  <c r="B207" i="5"/>
  <c r="T207" i="5" s="1"/>
  <c r="B211" i="5"/>
  <c r="T211" i="5" s="1"/>
  <c r="B215" i="5"/>
  <c r="T215" i="5" s="1"/>
  <c r="B216" i="5"/>
  <c r="T216" i="5" s="1"/>
  <c r="B231" i="5"/>
  <c r="T231" i="5" s="1"/>
  <c r="B232" i="5"/>
  <c r="T232" i="5" s="1"/>
  <c r="B233" i="5"/>
  <c r="T233" i="5"/>
  <c r="B234" i="5"/>
  <c r="T234" i="5" s="1"/>
  <c r="B235" i="5"/>
  <c r="B236" i="5"/>
  <c r="T236" i="5" s="1"/>
  <c r="B238" i="5"/>
  <c r="T238" i="5" s="1"/>
  <c r="B239" i="5"/>
  <c r="T239" i="5" s="1"/>
  <c r="B240" i="5"/>
  <c r="T240" i="5" s="1"/>
  <c r="B241" i="5"/>
  <c r="T241" i="5" s="1"/>
  <c r="B242" i="5"/>
  <c r="T242" i="5" s="1"/>
  <c r="B245" i="5"/>
  <c r="T245" i="5" s="1"/>
  <c r="B246" i="5"/>
  <c r="T246" i="5" s="1"/>
  <c r="B247" i="5"/>
  <c r="T247" i="5" s="1"/>
  <c r="B250" i="5"/>
  <c r="T250" i="5" s="1"/>
  <c r="B254" i="5"/>
  <c r="T254" i="5" s="1"/>
  <c r="B256" i="5"/>
  <c r="T256" i="5" s="1"/>
  <c r="B257" i="5"/>
  <c r="B259" i="5"/>
  <c r="B260" i="5"/>
  <c r="T260" i="5" s="1"/>
  <c r="B261" i="5"/>
  <c r="T261" i="5" s="1"/>
  <c r="B262" i="5"/>
  <c r="T262" i="5" s="1"/>
  <c r="B263" i="5"/>
  <c r="B264" i="5"/>
  <c r="T264" i="5" s="1"/>
  <c r="B269" i="5"/>
  <c r="B270" i="5"/>
  <c r="T270" i="5" s="1"/>
  <c r="B271" i="5"/>
  <c r="B275" i="5"/>
  <c r="T275" i="5" s="1"/>
  <c r="B276" i="5"/>
  <c r="T276" i="5" s="1"/>
  <c r="B278" i="5"/>
  <c r="T278" i="5" s="1"/>
  <c r="B282" i="5"/>
  <c r="T282" i="5" s="1"/>
  <c r="B288" i="5"/>
  <c r="T288" i="5"/>
  <c r="B289" i="5"/>
  <c r="T289" i="5"/>
  <c r="B290" i="5"/>
  <c r="T290" i="5"/>
  <c r="B291" i="5"/>
  <c r="S291" i="5" s="1"/>
  <c r="T291" i="5"/>
  <c r="B292" i="5"/>
  <c r="T292" i="5" s="1"/>
  <c r="B293" i="5"/>
  <c r="T293" i="5"/>
  <c r="B294" i="5"/>
  <c r="T294" i="5" s="1"/>
  <c r="B295" i="5"/>
  <c r="T295" i="5" s="1"/>
  <c r="B296" i="5"/>
  <c r="T296" i="5" s="1"/>
  <c r="B297" i="5"/>
  <c r="T297" i="5" s="1"/>
  <c r="B298" i="5"/>
  <c r="T298" i="5" s="1"/>
  <c r="B299" i="5"/>
  <c r="B300" i="5"/>
  <c r="T300" i="5"/>
  <c r="B301" i="5"/>
  <c r="T301" i="5"/>
  <c r="B302" i="5"/>
  <c r="S302" i="5" s="1"/>
  <c r="T302" i="5"/>
  <c r="B303" i="5"/>
  <c r="T303" i="5"/>
  <c r="B304" i="5"/>
  <c r="S304" i="5" s="1"/>
  <c r="T304" i="5"/>
  <c r="B305" i="5"/>
  <c r="T305" i="5" s="1"/>
  <c r="B306" i="5"/>
  <c r="T306" i="5" s="1"/>
  <c r="B307" i="5"/>
  <c r="T307" i="5" s="1"/>
  <c r="B308" i="5"/>
  <c r="T308" i="5" s="1"/>
  <c r="B309" i="5"/>
  <c r="T309" i="5" s="1"/>
  <c r="B310" i="5"/>
  <c r="T310" i="5"/>
  <c r="B311" i="5"/>
  <c r="T311" i="5"/>
  <c r="B312" i="5"/>
  <c r="T312" i="5"/>
  <c r="B313" i="5"/>
  <c r="T313" i="5" s="1"/>
  <c r="B314" i="5"/>
  <c r="T314" i="5" s="1"/>
  <c r="B315" i="5"/>
  <c r="B316" i="5"/>
  <c r="T316" i="5" s="1"/>
  <c r="B317" i="5"/>
  <c r="T317" i="5" s="1"/>
  <c r="B318" i="5"/>
  <c r="T318" i="5" s="1"/>
  <c r="B319" i="5"/>
  <c r="T319" i="5"/>
  <c r="B320" i="5"/>
  <c r="T320" i="5"/>
  <c r="B321" i="5"/>
  <c r="T321" i="5" s="1"/>
  <c r="B322" i="5"/>
  <c r="T322" i="5" s="1"/>
  <c r="B323" i="5"/>
  <c r="T323" i="5"/>
  <c r="B324" i="5"/>
  <c r="T324" i="5"/>
  <c r="B325" i="5"/>
  <c r="T325" i="5" s="1"/>
  <c r="B326" i="5"/>
  <c r="T326" i="5" s="1"/>
  <c r="B327" i="5"/>
  <c r="T327" i="5" s="1"/>
  <c r="B328" i="5"/>
  <c r="T328" i="5" s="1"/>
  <c r="B329" i="5"/>
  <c r="T329" i="5" s="1"/>
  <c r="B330" i="5"/>
  <c r="T330" i="5" s="1"/>
  <c r="B331" i="5"/>
  <c r="T331" i="5" s="1"/>
  <c r="B332" i="5"/>
  <c r="T332" i="5" s="1"/>
  <c r="B333" i="5"/>
  <c r="T333" i="5" s="1"/>
  <c r="B334" i="5"/>
  <c r="T334" i="5" s="1"/>
  <c r="B335" i="5"/>
  <c r="T335" i="5" s="1"/>
  <c r="B336" i="5"/>
  <c r="T336" i="5" s="1"/>
  <c r="B337" i="5"/>
  <c r="T337" i="5" s="1"/>
  <c r="B338" i="5"/>
  <c r="T338" i="5" s="1"/>
  <c r="B339" i="5"/>
  <c r="T339" i="5" s="1"/>
  <c r="B340" i="5"/>
  <c r="T340" i="5" s="1"/>
  <c r="B341" i="5"/>
  <c r="T341" i="5" s="1"/>
  <c r="B342" i="5"/>
  <c r="T342" i="5" s="1"/>
  <c r="B343" i="5"/>
  <c r="B344" i="5"/>
  <c r="T344" i="5" s="1"/>
  <c r="B345" i="5"/>
  <c r="T345" i="5"/>
  <c r="B346" i="5"/>
  <c r="T346" i="5"/>
  <c r="B347" i="5"/>
  <c r="T347" i="5"/>
  <c r="B348" i="5"/>
  <c r="S348" i="5" s="1"/>
  <c r="T348" i="5"/>
  <c r="B349" i="5"/>
  <c r="T349" i="5"/>
  <c r="B350" i="5"/>
  <c r="T350" i="5" s="1"/>
  <c r="B351" i="5"/>
  <c r="T351" i="5" s="1"/>
  <c r="B352" i="5"/>
  <c r="B353" i="5"/>
  <c r="T353" i="5" s="1"/>
  <c r="B354" i="5"/>
  <c r="T354" i="5"/>
  <c r="B355" i="5"/>
  <c r="T355" i="5" s="1"/>
  <c r="B356" i="5"/>
  <c r="B357" i="5"/>
  <c r="S357" i="5" s="1"/>
  <c r="T357" i="5"/>
  <c r="B358" i="5"/>
  <c r="T358" i="5" s="1"/>
  <c r="B359" i="5"/>
  <c r="T359" i="5" s="1"/>
  <c r="B360" i="5"/>
  <c r="T360" i="5" s="1"/>
  <c r="B361" i="5"/>
  <c r="T361" i="5" s="1"/>
  <c r="B362" i="5"/>
  <c r="T362" i="5"/>
  <c r="B363" i="5"/>
  <c r="T363" i="5" s="1"/>
  <c r="B364" i="5"/>
  <c r="B365" i="5"/>
  <c r="T365" i="5" s="1"/>
  <c r="B366" i="5"/>
  <c r="T366" i="5" s="1"/>
  <c r="B367" i="5"/>
  <c r="T367" i="5" s="1"/>
  <c r="B368" i="5"/>
  <c r="T368" i="5" s="1"/>
  <c r="B369" i="5"/>
  <c r="T369" i="5" s="1"/>
  <c r="B370" i="5"/>
  <c r="T370" i="5" s="1"/>
  <c r="B371" i="5"/>
  <c r="T371" i="5" s="1"/>
  <c r="B372" i="5"/>
  <c r="T372" i="5" s="1"/>
  <c r="B373" i="5"/>
  <c r="T373" i="5" s="1"/>
  <c r="B374" i="5"/>
  <c r="T374" i="5" s="1"/>
  <c r="B375" i="5"/>
  <c r="T375" i="5" s="1"/>
  <c r="B376" i="5"/>
  <c r="T376" i="5" s="1"/>
  <c r="B377" i="5"/>
  <c r="T377" i="5" s="1"/>
  <c r="B378" i="5"/>
  <c r="T378" i="5" s="1"/>
  <c r="B379" i="5"/>
  <c r="T379" i="5" s="1"/>
  <c r="B380" i="5"/>
  <c r="B381" i="5"/>
  <c r="T381" i="5" s="1"/>
  <c r="B382" i="5"/>
  <c r="T382" i="5" s="1"/>
  <c r="B383" i="5"/>
  <c r="B384" i="5"/>
  <c r="T384" i="5" s="1"/>
  <c r="B385" i="5"/>
  <c r="B386" i="5"/>
  <c r="T386" i="5" s="1"/>
  <c r="B387" i="5"/>
  <c r="T387" i="5" s="1"/>
  <c r="B388" i="5"/>
  <c r="T388" i="5" s="1"/>
  <c r="B389" i="5"/>
  <c r="B390" i="5"/>
  <c r="T390" i="5" s="1"/>
  <c r="B391" i="5"/>
  <c r="T391" i="5" s="1"/>
  <c r="B392" i="5"/>
  <c r="B393" i="5"/>
  <c r="B394" i="5"/>
  <c r="T394" i="5" s="1"/>
  <c r="B395" i="5"/>
  <c r="T395" i="5" s="1"/>
  <c r="B396" i="5"/>
  <c r="B397" i="5"/>
  <c r="T397" i="5" s="1"/>
  <c r="B398" i="5"/>
  <c r="T398" i="5" s="1"/>
  <c r="B399" i="5"/>
  <c r="T399" i="5" s="1"/>
  <c r="B400" i="5"/>
  <c r="B401" i="5"/>
  <c r="T401" i="5" s="1"/>
  <c r="B402" i="5"/>
  <c r="T402" i="5" s="1"/>
  <c r="B403" i="5"/>
  <c r="T403" i="5" s="1"/>
  <c r="B404" i="5"/>
  <c r="B405" i="5"/>
  <c r="B406" i="5"/>
  <c r="T406" i="5" s="1"/>
  <c r="B407" i="5"/>
  <c r="T407" i="5" s="1"/>
  <c r="B408" i="5"/>
  <c r="B409" i="5"/>
  <c r="T409" i="5" s="1"/>
  <c r="B410" i="5"/>
  <c r="T410" i="5" s="1"/>
  <c r="B411" i="5"/>
  <c r="T411" i="5" s="1"/>
  <c r="B412" i="5"/>
  <c r="T412" i="5" s="1"/>
  <c r="B413" i="5"/>
  <c r="B414" i="5"/>
  <c r="T414" i="5" s="1"/>
  <c r="B415" i="5"/>
  <c r="T415" i="5" s="1"/>
  <c r="B416" i="5"/>
  <c r="B417" i="5"/>
  <c r="T417" i="5" s="1"/>
  <c r="B418" i="5"/>
  <c r="T418" i="5" s="1"/>
  <c r="B419" i="5"/>
  <c r="T419" i="5" s="1"/>
  <c r="B420" i="5"/>
  <c r="B421" i="5"/>
  <c r="B422" i="5"/>
  <c r="T422" i="5" s="1"/>
  <c r="B423" i="5"/>
  <c r="T423" i="5" s="1"/>
  <c r="B424" i="5"/>
  <c r="B425" i="5"/>
  <c r="B426" i="5"/>
  <c r="T426" i="5" s="1"/>
  <c r="B427" i="5"/>
  <c r="T427" i="5" s="1"/>
  <c r="B428" i="5"/>
  <c r="T428" i="5" s="1"/>
  <c r="B429" i="5"/>
  <c r="T429" i="5" s="1"/>
  <c r="B430" i="5"/>
  <c r="T430" i="5" s="1"/>
  <c r="B431" i="5"/>
  <c r="T431" i="5" s="1"/>
  <c r="B432" i="5"/>
  <c r="T432" i="5" s="1"/>
  <c r="B433" i="5"/>
  <c r="B434" i="5"/>
  <c r="T434" i="5" s="1"/>
  <c r="B435" i="5"/>
  <c r="T435" i="5" s="1"/>
  <c r="B436" i="5"/>
  <c r="B437" i="5"/>
  <c r="T437" i="5" s="1"/>
  <c r="B438" i="5"/>
  <c r="T438" i="5" s="1"/>
  <c r="B439" i="5"/>
  <c r="T439" i="5" s="1"/>
  <c r="B440" i="5"/>
  <c r="B441" i="5"/>
  <c r="B442" i="5"/>
  <c r="T442" i="5" s="1"/>
  <c r="B443" i="5"/>
  <c r="T443" i="5" s="1"/>
  <c r="B444" i="5"/>
  <c r="B445" i="5"/>
  <c r="B446" i="5"/>
  <c r="T446" i="5" s="1"/>
  <c r="B447" i="5"/>
  <c r="T447" i="5" s="1"/>
  <c r="B448" i="5"/>
  <c r="B449" i="5"/>
  <c r="T449" i="5" s="1"/>
  <c r="B450" i="5"/>
  <c r="T450" i="5" s="1"/>
  <c r="B451" i="5"/>
  <c r="T451" i="5" s="1"/>
  <c r="B452" i="5"/>
  <c r="T452" i="5" s="1"/>
  <c r="B453" i="5"/>
  <c r="B454" i="5"/>
  <c r="T454" i="5" s="1"/>
  <c r="B455" i="5"/>
  <c r="T455" i="5" s="1"/>
  <c r="B456" i="5"/>
  <c r="T456" i="5" s="1"/>
  <c r="B457" i="5"/>
  <c r="T457" i="5" s="1"/>
  <c r="B458" i="5"/>
  <c r="T458" i="5" s="1"/>
  <c r="B459" i="5"/>
  <c r="T459" i="5" s="1"/>
  <c r="B460" i="5"/>
  <c r="T460" i="5" s="1"/>
  <c r="B461" i="5"/>
  <c r="B462" i="5"/>
  <c r="T462" i="5" s="1"/>
  <c r="B463" i="5"/>
  <c r="T463" i="5" s="1"/>
  <c r="B464" i="5"/>
  <c r="B465" i="5"/>
  <c r="T465" i="5" s="1"/>
  <c r="B466" i="5"/>
  <c r="T466" i="5" s="1"/>
  <c r="B467" i="5"/>
  <c r="T467" i="5" s="1"/>
  <c r="B468" i="5"/>
  <c r="B469" i="5"/>
  <c r="T469" i="5" s="1"/>
  <c r="B470" i="5"/>
  <c r="B471" i="5"/>
  <c r="T471" i="5" s="1"/>
  <c r="B472" i="5"/>
  <c r="T472" i="5" s="1"/>
  <c r="B473" i="5"/>
  <c r="T473" i="5" s="1"/>
  <c r="B474" i="5"/>
  <c r="T474" i="5" s="1"/>
  <c r="B475" i="5"/>
  <c r="T475" i="5" s="1"/>
  <c r="B476" i="5"/>
  <c r="T476" i="5" s="1"/>
  <c r="B477" i="5"/>
  <c r="T477" i="5" s="1"/>
  <c r="B478" i="5"/>
  <c r="T478" i="5" s="1"/>
  <c r="B479" i="5"/>
  <c r="B480" i="5"/>
  <c r="T480" i="5" s="1"/>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58" i="5"/>
  <c r="AB58" i="5" s="1"/>
  <c r="C79" i="5"/>
  <c r="AB79" i="5" s="1"/>
  <c r="C84" i="5"/>
  <c r="AB84" i="5" s="1"/>
  <c r="C88" i="5"/>
  <c r="AB88" i="5" s="1"/>
  <c r="C92" i="5"/>
  <c r="AB92" i="5" s="1"/>
  <c r="C98" i="5"/>
  <c r="AB98" i="5" s="1"/>
  <c r="C100" i="5"/>
  <c r="AB100" i="5" s="1"/>
  <c r="C109" i="5"/>
  <c r="AB109" i="5" s="1"/>
  <c r="C165" i="5"/>
  <c r="AB165" i="5" s="1"/>
  <c r="C181" i="5"/>
  <c r="AB181" i="5" s="1"/>
  <c r="C184" i="5"/>
  <c r="AB184" i="5" s="1"/>
  <c r="C191" i="5"/>
  <c r="AB191" i="5" s="1"/>
  <c r="C200" i="5"/>
  <c r="AB200" i="5" s="1"/>
  <c r="C201" i="5"/>
  <c r="AB201" i="5" s="1"/>
  <c r="C205" i="5"/>
  <c r="AB205" i="5" s="1"/>
  <c r="C216" i="5"/>
  <c r="AB216" i="5" s="1"/>
  <c r="C232" i="5"/>
  <c r="AB232" i="5" s="1"/>
  <c r="C240" i="5"/>
  <c r="AB240" i="5" s="1"/>
  <c r="C260" i="5"/>
  <c r="AB260" i="5" s="1"/>
  <c r="C276" i="5"/>
  <c r="AB276" i="5" s="1"/>
  <c r="C292" i="5"/>
  <c r="AB292" i="5" s="1"/>
  <c r="C296" i="5"/>
  <c r="AB296" i="5" s="1"/>
  <c r="C300" i="5"/>
  <c r="AB300" i="5" s="1"/>
  <c r="C303" i="5"/>
  <c r="AB303" i="5" s="1"/>
  <c r="C312" i="5"/>
  <c r="AB312" i="5" s="1"/>
  <c r="C320" i="5"/>
  <c r="AB320" i="5" s="1"/>
  <c r="C328" i="5"/>
  <c r="AB328" i="5" s="1"/>
  <c r="C358" i="5"/>
  <c r="AB358" i="5" s="1"/>
  <c r="C360" i="5"/>
  <c r="AB360" i="5" s="1"/>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3" i="5"/>
  <c r="C99" i="5"/>
  <c r="C111" i="5"/>
  <c r="C113" i="5"/>
  <c r="C114" i="5"/>
  <c r="C116" i="5"/>
  <c r="C132" i="5"/>
  <c r="C137" i="5"/>
  <c r="C138" i="5"/>
  <c r="C140" i="5"/>
  <c r="C145" i="5"/>
  <c r="C147" i="5"/>
  <c r="C150" i="5"/>
  <c r="C160" i="5"/>
  <c r="C162" i="5"/>
  <c r="C166" i="5"/>
  <c r="C167" i="5"/>
  <c r="C170" i="5"/>
  <c r="C171" i="5"/>
  <c r="C175" i="5"/>
  <c r="C176" i="5"/>
  <c r="C182" i="5"/>
  <c r="C185" i="5"/>
  <c r="C186" i="5"/>
  <c r="C189" i="5"/>
  <c r="C190" i="5"/>
  <c r="C193" i="5"/>
  <c r="C194" i="5"/>
  <c r="C195" i="5"/>
  <c r="C196" i="5"/>
  <c r="C199" i="5"/>
  <c r="C202" i="5"/>
  <c r="C203" i="5"/>
  <c r="C204" i="5"/>
  <c r="C206" i="5"/>
  <c r="C207" i="5"/>
  <c r="C211" i="5"/>
  <c r="C215" i="5"/>
  <c r="C231" i="5"/>
  <c r="C233" i="5"/>
  <c r="C234" i="5"/>
  <c r="C235" i="5"/>
  <c r="C236" i="5"/>
  <c r="C238" i="5"/>
  <c r="C239" i="5"/>
  <c r="C241" i="5"/>
  <c r="C242" i="5"/>
  <c r="C245" i="5"/>
  <c r="C246" i="5"/>
  <c r="C247" i="5"/>
  <c r="C250" i="5"/>
  <c r="C254" i="5"/>
  <c r="C256" i="5"/>
  <c r="C257" i="5"/>
  <c r="C259" i="5"/>
  <c r="C261" i="5"/>
  <c r="C262" i="5"/>
  <c r="C263" i="5"/>
  <c r="C264" i="5"/>
  <c r="C269" i="5"/>
  <c r="C270" i="5"/>
  <c r="C271" i="5"/>
  <c r="C275" i="5"/>
  <c r="C278" i="5"/>
  <c r="C282"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58" i="5"/>
  <c r="E58" i="5" s="1"/>
  <c r="X58" i="5" s="1"/>
  <c r="V79" i="5"/>
  <c r="E79" i="5" s="1"/>
  <c r="X79" i="5" s="1"/>
  <c r="V84" i="5"/>
  <c r="E84" i="5" s="1"/>
  <c r="X84" i="5" s="1"/>
  <c r="V88" i="5"/>
  <c r="E88" i="5" s="1"/>
  <c r="X88" i="5" s="1"/>
  <c r="V92" i="5"/>
  <c r="V93" i="5"/>
  <c r="V98" i="5"/>
  <c r="E98" i="5" s="1"/>
  <c r="X98" i="5" s="1"/>
  <c r="V99" i="5"/>
  <c r="E99" i="5" s="1"/>
  <c r="X99" i="5" s="1"/>
  <c r="V100" i="5"/>
  <c r="E100" i="5" s="1"/>
  <c r="X100" i="5" s="1"/>
  <c r="V109" i="5"/>
  <c r="V111" i="5"/>
  <c r="E111" i="5" s="1"/>
  <c r="X111" i="5" s="1"/>
  <c r="V113" i="5"/>
  <c r="E113" i="5" s="1"/>
  <c r="X113" i="5" s="1"/>
  <c r="V114" i="5"/>
  <c r="E114" i="5" s="1"/>
  <c r="X114" i="5" s="1"/>
  <c r="V116" i="5"/>
  <c r="E116" i="5" s="1"/>
  <c r="X116" i="5" s="1"/>
  <c r="V132" i="5"/>
  <c r="E132" i="5" s="1"/>
  <c r="X132" i="5" s="1"/>
  <c r="V137" i="5"/>
  <c r="E137" i="5" s="1"/>
  <c r="X137" i="5" s="1"/>
  <c r="V138" i="5"/>
  <c r="E138" i="5" s="1"/>
  <c r="X138" i="5" s="1"/>
  <c r="V140" i="5"/>
  <c r="E140" i="5" s="1"/>
  <c r="X140" i="5" s="1"/>
  <c r="V145" i="5"/>
  <c r="E145" i="5" s="1"/>
  <c r="X145" i="5" s="1"/>
  <c r="V147" i="5"/>
  <c r="E147" i="5" s="1"/>
  <c r="X147" i="5" s="1"/>
  <c r="V150" i="5"/>
  <c r="E150" i="5" s="1"/>
  <c r="X150" i="5" s="1"/>
  <c r="V160" i="5"/>
  <c r="E160" i="5" s="1"/>
  <c r="X160" i="5" s="1"/>
  <c r="V162" i="5"/>
  <c r="E162" i="5" s="1"/>
  <c r="X162" i="5" s="1"/>
  <c r="V165" i="5"/>
  <c r="E165" i="5" s="1"/>
  <c r="X165" i="5" s="1"/>
  <c r="V166" i="5"/>
  <c r="E166" i="5" s="1"/>
  <c r="X166" i="5" s="1"/>
  <c r="V167" i="5"/>
  <c r="E167" i="5" s="1"/>
  <c r="X167" i="5" s="1"/>
  <c r="V170" i="5"/>
  <c r="V171" i="5"/>
  <c r="E171" i="5" s="1"/>
  <c r="X171" i="5" s="1"/>
  <c r="V175" i="5"/>
  <c r="F175" i="5" s="1"/>
  <c r="V176" i="5"/>
  <c r="E176" i="5" s="1"/>
  <c r="X176" i="5" s="1"/>
  <c r="V181" i="5"/>
  <c r="V182" i="5"/>
  <c r="V184" i="5"/>
  <c r="E184" i="5" s="1"/>
  <c r="X184" i="5" s="1"/>
  <c r="V185" i="5"/>
  <c r="E185" i="5" s="1"/>
  <c r="X185" i="5" s="1"/>
  <c r="V186" i="5"/>
  <c r="E186" i="5" s="1"/>
  <c r="X186" i="5" s="1"/>
  <c r="V189" i="5"/>
  <c r="V190" i="5"/>
  <c r="V191" i="5"/>
  <c r="V193" i="5"/>
  <c r="V194" i="5"/>
  <c r="V195" i="5"/>
  <c r="V196" i="5"/>
  <c r="E196" i="5" s="1"/>
  <c r="X196" i="5" s="1"/>
  <c r="V199" i="5"/>
  <c r="V200" i="5"/>
  <c r="E200" i="5" s="1"/>
  <c r="X200" i="5" s="1"/>
  <c r="V201" i="5"/>
  <c r="V202" i="5"/>
  <c r="E202" i="5" s="1"/>
  <c r="X202" i="5" s="1"/>
  <c r="V203" i="5"/>
  <c r="E203" i="5" s="1"/>
  <c r="X203" i="5" s="1"/>
  <c r="V204" i="5"/>
  <c r="E204" i="5" s="1"/>
  <c r="X204" i="5" s="1"/>
  <c r="V205" i="5"/>
  <c r="E205" i="5" s="1"/>
  <c r="X205" i="5" s="1"/>
  <c r="V206" i="5"/>
  <c r="E206" i="5" s="1"/>
  <c r="X206" i="5" s="1"/>
  <c r="V207" i="5"/>
  <c r="V211" i="5"/>
  <c r="E211" i="5" s="1"/>
  <c r="X211" i="5" s="1"/>
  <c r="V215" i="5"/>
  <c r="V216" i="5"/>
  <c r="E216" i="5" s="1"/>
  <c r="X216" i="5" s="1"/>
  <c r="V231" i="5"/>
  <c r="E231" i="5" s="1"/>
  <c r="X231" i="5" s="1"/>
  <c r="V232" i="5"/>
  <c r="E232" i="5" s="1"/>
  <c r="X232" i="5" s="1"/>
  <c r="V233" i="5"/>
  <c r="E233" i="5" s="1"/>
  <c r="X233" i="5" s="1"/>
  <c r="V234" i="5"/>
  <c r="E234" i="5" s="1"/>
  <c r="X234" i="5" s="1"/>
  <c r="V235" i="5"/>
  <c r="E235" i="5" s="1"/>
  <c r="X235" i="5" s="1"/>
  <c r="V236" i="5"/>
  <c r="E236" i="5" s="1"/>
  <c r="X236" i="5" s="1"/>
  <c r="V238" i="5"/>
  <c r="E238" i="5" s="1"/>
  <c r="X238" i="5" s="1"/>
  <c r="V239" i="5"/>
  <c r="V240" i="5"/>
  <c r="E240" i="5" s="1"/>
  <c r="X240" i="5" s="1"/>
  <c r="V241" i="5"/>
  <c r="E241" i="5" s="1"/>
  <c r="X241" i="5" s="1"/>
  <c r="V242" i="5"/>
  <c r="E242" i="5" s="1"/>
  <c r="X242" i="5" s="1"/>
  <c r="V245" i="5"/>
  <c r="E245" i="5" s="1"/>
  <c r="X245" i="5" s="1"/>
  <c r="V246" i="5"/>
  <c r="E246" i="5" s="1"/>
  <c r="X246" i="5" s="1"/>
  <c r="V247" i="5"/>
  <c r="E247" i="5" s="1"/>
  <c r="X247" i="5" s="1"/>
  <c r="V250" i="5"/>
  <c r="E250" i="5" s="1"/>
  <c r="X250" i="5" s="1"/>
  <c r="V254" i="5"/>
  <c r="E254" i="5" s="1"/>
  <c r="X254" i="5" s="1"/>
  <c r="V256" i="5"/>
  <c r="E256" i="5" s="1"/>
  <c r="X256" i="5" s="1"/>
  <c r="V257" i="5"/>
  <c r="V259" i="5"/>
  <c r="E259" i="5" s="1"/>
  <c r="X259" i="5" s="1"/>
  <c r="V260" i="5"/>
  <c r="E260" i="5" s="1"/>
  <c r="X260" i="5" s="1"/>
  <c r="V261" i="5"/>
  <c r="V262" i="5"/>
  <c r="V263" i="5"/>
  <c r="E263" i="5" s="1"/>
  <c r="X263" i="5" s="1"/>
  <c r="V264" i="5"/>
  <c r="E264" i="5" s="1"/>
  <c r="X264" i="5" s="1"/>
  <c r="V269" i="5"/>
  <c r="E269" i="5" s="1"/>
  <c r="X269" i="5" s="1"/>
  <c r="V270" i="5"/>
  <c r="E270" i="5" s="1"/>
  <c r="X270" i="5" s="1"/>
  <c r="V271" i="5"/>
  <c r="E271" i="5" s="1"/>
  <c r="X271" i="5" s="1"/>
  <c r="V275" i="5"/>
  <c r="V276" i="5"/>
  <c r="E276" i="5" s="1"/>
  <c r="X276" i="5" s="1"/>
  <c r="V278" i="5"/>
  <c r="E278" i="5" s="1"/>
  <c r="X278" i="5" s="1"/>
  <c r="V282" i="5"/>
  <c r="E282" i="5" s="1"/>
  <c r="X282" i="5" s="1"/>
  <c r="V288" i="5"/>
  <c r="E288" i="5" s="1"/>
  <c r="X288" i="5" s="1"/>
  <c r="V289" i="5"/>
  <c r="V290" i="5"/>
  <c r="V291" i="5"/>
  <c r="E291" i="5" s="1"/>
  <c r="X291" i="5" s="1"/>
  <c r="V292" i="5"/>
  <c r="E292" i="5" s="1"/>
  <c r="X292" i="5" s="1"/>
  <c r="V293" i="5"/>
  <c r="V294" i="5"/>
  <c r="E294" i="5" s="1"/>
  <c r="X294" i="5" s="1"/>
  <c r="V295" i="5"/>
  <c r="E295" i="5" s="1"/>
  <c r="X295" i="5" s="1"/>
  <c r="V296" i="5"/>
  <c r="E296" i="5" s="1"/>
  <c r="X296" i="5" s="1"/>
  <c r="V297" i="5"/>
  <c r="V298" i="5"/>
  <c r="E298" i="5" s="1"/>
  <c r="X298" i="5" s="1"/>
  <c r="V299" i="5"/>
  <c r="E299" i="5"/>
  <c r="X299" i="5" s="1"/>
  <c r="V300" i="5"/>
  <c r="E300" i="5"/>
  <c r="X300" i="5" s="1"/>
  <c r="V301" i="5"/>
  <c r="V302" i="5"/>
  <c r="V303" i="5"/>
  <c r="V304" i="5"/>
  <c r="E304" i="5" s="1"/>
  <c r="X304" i="5" s="1"/>
  <c r="V305" i="5"/>
  <c r="E305" i="5" s="1"/>
  <c r="X305" i="5" s="1"/>
  <c r="V306" i="5"/>
  <c r="V307" i="5"/>
  <c r="E307" i="5" s="1"/>
  <c r="X307" i="5" s="1"/>
  <c r="V308" i="5"/>
  <c r="E308" i="5" s="1"/>
  <c r="X308" i="5" s="1"/>
  <c r="V309" i="5"/>
  <c r="E309" i="5" s="1"/>
  <c r="X309" i="5" s="1"/>
  <c r="V310" i="5"/>
  <c r="E310" i="5" s="1"/>
  <c r="X310" i="5" s="1"/>
  <c r="V311" i="5"/>
  <c r="E311" i="5" s="1"/>
  <c r="X311" i="5" s="1"/>
  <c r="V312" i="5"/>
  <c r="E312" i="5" s="1"/>
  <c r="X312" i="5" s="1"/>
  <c r="V313" i="5"/>
  <c r="E313" i="5" s="1"/>
  <c r="X313" i="5" s="1"/>
  <c r="V314" i="5"/>
  <c r="V315" i="5"/>
  <c r="V316" i="5"/>
  <c r="E316" i="5" s="1"/>
  <c r="X316" i="5" s="1"/>
  <c r="V317" i="5"/>
  <c r="E317" i="5" s="1"/>
  <c r="X317" i="5" s="1"/>
  <c r="V318" i="5"/>
  <c r="E318" i="5" s="1"/>
  <c r="X318" i="5" s="1"/>
  <c r="V319" i="5"/>
  <c r="E319" i="5" s="1"/>
  <c r="X319" i="5" s="1"/>
  <c r="V320" i="5"/>
  <c r="E320" i="5" s="1"/>
  <c r="X320" i="5" s="1"/>
  <c r="V321" i="5"/>
  <c r="V322" i="5"/>
  <c r="E322" i="5" s="1"/>
  <c r="X322" i="5" s="1"/>
  <c r="V323" i="5"/>
  <c r="E323" i="5" s="1"/>
  <c r="X323" i="5" s="1"/>
  <c r="V324" i="5"/>
  <c r="E324" i="5" s="1"/>
  <c r="X324" i="5" s="1"/>
  <c r="V325" i="5"/>
  <c r="E325" i="5" s="1"/>
  <c r="X325" i="5" s="1"/>
  <c r="V326" i="5"/>
  <c r="E326" i="5" s="1"/>
  <c r="X326" i="5" s="1"/>
  <c r="V327" i="5"/>
  <c r="E327" i="5" s="1"/>
  <c r="X327" i="5" s="1"/>
  <c r="V328" i="5"/>
  <c r="E328" i="5" s="1"/>
  <c r="X328" i="5" s="1"/>
  <c r="V329" i="5"/>
  <c r="E329" i="5" s="1"/>
  <c r="X329" i="5" s="1"/>
  <c r="V330" i="5"/>
  <c r="V331" i="5"/>
  <c r="V332" i="5"/>
  <c r="V333" i="5"/>
  <c r="E333" i="5" s="1"/>
  <c r="X333" i="5" s="1"/>
  <c r="V334" i="5"/>
  <c r="V335" i="5"/>
  <c r="E335" i="5" s="1"/>
  <c r="X335" i="5" s="1"/>
  <c r="V336" i="5"/>
  <c r="E336" i="5" s="1"/>
  <c r="X336" i="5" s="1"/>
  <c r="V337" i="5"/>
  <c r="E337" i="5"/>
  <c r="X337" i="5" s="1"/>
  <c r="V338" i="5"/>
  <c r="E338" i="5" s="1"/>
  <c r="X338" i="5" s="1"/>
  <c r="V339" i="5"/>
  <c r="E339" i="5" s="1"/>
  <c r="X339" i="5" s="1"/>
  <c r="V340" i="5"/>
  <c r="E340" i="5" s="1"/>
  <c r="X340" i="5" s="1"/>
  <c r="V341" i="5"/>
  <c r="E341" i="5" s="1"/>
  <c r="X341" i="5" s="1"/>
  <c r="V342" i="5"/>
  <c r="E342" i="5" s="1"/>
  <c r="X342" i="5" s="1"/>
  <c r="V343" i="5"/>
  <c r="E343" i="5" s="1"/>
  <c r="X343" i="5" s="1"/>
  <c r="V344" i="5"/>
  <c r="E344" i="5" s="1"/>
  <c r="X344" i="5" s="1"/>
  <c r="V345" i="5"/>
  <c r="E345" i="5" s="1"/>
  <c r="X345" i="5" s="1"/>
  <c r="V346" i="5"/>
  <c r="E346" i="5" s="1"/>
  <c r="X346" i="5" s="1"/>
  <c r="V347" i="5"/>
  <c r="E347" i="5" s="1"/>
  <c r="X347" i="5" s="1"/>
  <c r="V348" i="5"/>
  <c r="E348" i="5" s="1"/>
  <c r="X348" i="5" s="1"/>
  <c r="V349" i="5"/>
  <c r="E349" i="5" s="1"/>
  <c r="X349" i="5" s="1"/>
  <c r="V350" i="5"/>
  <c r="E350" i="5" s="1"/>
  <c r="X350" i="5" s="1"/>
  <c r="V351" i="5"/>
  <c r="V352" i="5"/>
  <c r="V353" i="5"/>
  <c r="E353" i="5" s="1"/>
  <c r="X353" i="5" s="1"/>
  <c r="V354" i="5"/>
  <c r="E354" i="5" s="1"/>
  <c r="X354" i="5" s="1"/>
  <c r="V355" i="5"/>
  <c r="E355" i="5" s="1"/>
  <c r="X355" i="5" s="1"/>
  <c r="V356" i="5"/>
  <c r="E356" i="5" s="1"/>
  <c r="X356" i="5" s="1"/>
  <c r="V357" i="5"/>
  <c r="E357" i="5" s="1"/>
  <c r="X357" i="5" s="1"/>
  <c r="V358" i="5"/>
  <c r="E358" i="5" s="1"/>
  <c r="X358" i="5" s="1"/>
  <c r="V359" i="5"/>
  <c r="E359" i="5" s="1"/>
  <c r="X359" i="5" s="1"/>
  <c r="V360" i="5"/>
  <c r="E360" i="5" s="1"/>
  <c r="X360" i="5" s="1"/>
  <c r="V361" i="5"/>
  <c r="E361" i="5" s="1"/>
  <c r="X361" i="5" s="1"/>
  <c r="V362" i="5"/>
  <c r="E362" i="5"/>
  <c r="X362" i="5" s="1"/>
  <c r="V363" i="5"/>
  <c r="E363" i="5"/>
  <c r="X363" i="5" s="1"/>
  <c r="V364" i="5"/>
  <c r="E364" i="5" s="1"/>
  <c r="X364" i="5" s="1"/>
  <c r="V365" i="5"/>
  <c r="E365" i="5" s="1"/>
  <c r="X365" i="5" s="1"/>
  <c r="V366" i="5"/>
  <c r="E366" i="5" s="1"/>
  <c r="X366" i="5" s="1"/>
  <c r="V367" i="5"/>
  <c r="E367" i="5" s="1"/>
  <c r="X367" i="5" s="1"/>
  <c r="V368" i="5"/>
  <c r="E368" i="5" s="1"/>
  <c r="X368" i="5" s="1"/>
  <c r="V369" i="5"/>
  <c r="E369" i="5" s="1"/>
  <c r="X369" i="5" s="1"/>
  <c r="V370" i="5"/>
  <c r="E370" i="5" s="1"/>
  <c r="X370" i="5" s="1"/>
  <c r="V371" i="5"/>
  <c r="V372" i="5"/>
  <c r="E372" i="5" s="1"/>
  <c r="X372" i="5" s="1"/>
  <c r="V373" i="5"/>
  <c r="E373" i="5" s="1"/>
  <c r="X373" i="5" s="1"/>
  <c r="V374" i="5"/>
  <c r="E374" i="5" s="1"/>
  <c r="X374" i="5" s="1"/>
  <c r="V375" i="5"/>
  <c r="E375" i="5" s="1"/>
  <c r="X375" i="5" s="1"/>
  <c r="V376" i="5"/>
  <c r="E376" i="5" s="1"/>
  <c r="X376" i="5" s="1"/>
  <c r="V377" i="5"/>
  <c r="V378" i="5"/>
  <c r="E378" i="5" s="1"/>
  <c r="X378" i="5" s="1"/>
  <c r="V379" i="5"/>
  <c r="V380" i="5"/>
  <c r="E380" i="5" s="1"/>
  <c r="X380" i="5" s="1"/>
  <c r="V381" i="5"/>
  <c r="E381" i="5" s="1"/>
  <c r="X381" i="5" s="1"/>
  <c r="V382" i="5"/>
  <c r="E382" i="5" s="1"/>
  <c r="X382" i="5" s="1"/>
  <c r="V383" i="5"/>
  <c r="V384" i="5"/>
  <c r="V385" i="5"/>
  <c r="E385" i="5" s="1"/>
  <c r="X385" i="5" s="1"/>
  <c r="V386" i="5"/>
  <c r="E386" i="5" s="1"/>
  <c r="X386" i="5" s="1"/>
  <c r="V387" i="5"/>
  <c r="E387" i="5" s="1"/>
  <c r="X387" i="5" s="1"/>
  <c r="V388" i="5"/>
  <c r="V389" i="5"/>
  <c r="V390" i="5"/>
  <c r="E390" i="5" s="1"/>
  <c r="X390" i="5" s="1"/>
  <c r="V391" i="5"/>
  <c r="V392" i="5"/>
  <c r="V393" i="5"/>
  <c r="V394" i="5"/>
  <c r="E394" i="5" s="1"/>
  <c r="X394" i="5" s="1"/>
  <c r="V395" i="5"/>
  <c r="V396" i="5"/>
  <c r="E396" i="5" s="1"/>
  <c r="X396" i="5" s="1"/>
  <c r="V397" i="5"/>
  <c r="E397" i="5" s="1"/>
  <c r="X397" i="5" s="1"/>
  <c r="V398" i="5"/>
  <c r="E398" i="5" s="1"/>
  <c r="X398" i="5" s="1"/>
  <c r="V399" i="5"/>
  <c r="V400" i="5"/>
  <c r="E400" i="5" s="1"/>
  <c r="X400" i="5" s="1"/>
  <c r="V401" i="5"/>
  <c r="E401" i="5" s="1"/>
  <c r="X401" i="5" s="1"/>
  <c r="V402" i="5"/>
  <c r="E402" i="5" s="1"/>
  <c r="X402" i="5" s="1"/>
  <c r="V403" i="5"/>
  <c r="V404" i="5"/>
  <c r="E404" i="5" s="1"/>
  <c r="X404" i="5" s="1"/>
  <c r="V405" i="5"/>
  <c r="E405" i="5" s="1"/>
  <c r="X405" i="5" s="1"/>
  <c r="V406" i="5"/>
  <c r="E406" i="5" s="1"/>
  <c r="X406" i="5" s="1"/>
  <c r="V407" i="5"/>
  <c r="V408" i="5"/>
  <c r="E408" i="5" s="1"/>
  <c r="X408" i="5" s="1"/>
  <c r="V409" i="5"/>
  <c r="E409" i="5" s="1"/>
  <c r="X409" i="5" s="1"/>
  <c r="V410" i="5"/>
  <c r="E410" i="5" s="1"/>
  <c r="X410" i="5" s="1"/>
  <c r="V411" i="5"/>
  <c r="V412" i="5"/>
  <c r="E412" i="5" s="1"/>
  <c r="X412" i="5" s="1"/>
  <c r="V413" i="5"/>
  <c r="E413" i="5" s="1"/>
  <c r="X413" i="5" s="1"/>
  <c r="V414" i="5"/>
  <c r="V415" i="5"/>
  <c r="V416" i="5"/>
  <c r="V417" i="5"/>
  <c r="E417" i="5" s="1"/>
  <c r="X417" i="5" s="1"/>
  <c r="V418" i="5"/>
  <c r="E418" i="5" s="1"/>
  <c r="X418" i="5" s="1"/>
  <c r="V419" i="5"/>
  <c r="V420" i="5"/>
  <c r="E420" i="5" s="1"/>
  <c r="X420" i="5" s="1"/>
  <c r="V421" i="5"/>
  <c r="V422" i="5"/>
  <c r="V423" i="5"/>
  <c r="V424" i="5"/>
  <c r="E424" i="5" s="1"/>
  <c r="X424" i="5" s="1"/>
  <c r="V425" i="5"/>
  <c r="E425" i="5" s="1"/>
  <c r="X425" i="5" s="1"/>
  <c r="V426" i="5"/>
  <c r="E426" i="5" s="1"/>
  <c r="X426" i="5" s="1"/>
  <c r="V427" i="5"/>
  <c r="V428" i="5"/>
  <c r="E428" i="5" s="1"/>
  <c r="X428" i="5" s="1"/>
  <c r="V429" i="5"/>
  <c r="E429" i="5" s="1"/>
  <c r="X429" i="5" s="1"/>
  <c r="V430" i="5"/>
  <c r="E430" i="5" s="1"/>
  <c r="X430" i="5" s="1"/>
  <c r="V431" i="5"/>
  <c r="V432" i="5"/>
  <c r="E432" i="5" s="1"/>
  <c r="X432" i="5" s="1"/>
  <c r="V433" i="5"/>
  <c r="E433" i="5" s="1"/>
  <c r="X433" i="5" s="1"/>
  <c r="V434" i="5"/>
  <c r="E434" i="5" s="1"/>
  <c r="X434" i="5" s="1"/>
  <c r="V435" i="5"/>
  <c r="V436" i="5"/>
  <c r="E436" i="5" s="1"/>
  <c r="X436" i="5" s="1"/>
  <c r="V437" i="5"/>
  <c r="E437" i="5" s="1"/>
  <c r="X437" i="5" s="1"/>
  <c r="V438" i="5"/>
  <c r="E438" i="5" s="1"/>
  <c r="X438" i="5" s="1"/>
  <c r="V439" i="5"/>
  <c r="V440" i="5"/>
  <c r="E440" i="5" s="1"/>
  <c r="X440" i="5" s="1"/>
  <c r="V441" i="5"/>
  <c r="E441" i="5" s="1"/>
  <c r="X441" i="5" s="1"/>
  <c r="V442" i="5"/>
  <c r="E442" i="5" s="1"/>
  <c r="X442" i="5" s="1"/>
  <c r="V443" i="5"/>
  <c r="E443" i="5" s="1"/>
  <c r="X443" i="5" s="1"/>
  <c r="V444" i="5"/>
  <c r="E444" i="5" s="1"/>
  <c r="X444" i="5" s="1"/>
  <c r="V445" i="5"/>
  <c r="E445" i="5"/>
  <c r="X445" i="5" s="1"/>
  <c r="V446" i="5"/>
  <c r="E446" i="5" s="1"/>
  <c r="X446" i="5" s="1"/>
  <c r="V447" i="5"/>
  <c r="V448" i="5"/>
  <c r="E448" i="5" s="1"/>
  <c r="X448" i="5" s="1"/>
  <c r="V449" i="5"/>
  <c r="E449" i="5" s="1"/>
  <c r="X449" i="5" s="1"/>
  <c r="V450" i="5"/>
  <c r="E450" i="5" s="1"/>
  <c r="X450" i="5" s="1"/>
  <c r="V451" i="5"/>
  <c r="E451" i="5" s="1"/>
  <c r="X451" i="5" s="1"/>
  <c r="V452" i="5"/>
  <c r="E452" i="5" s="1"/>
  <c r="X452" i="5" s="1"/>
  <c r="V453" i="5"/>
  <c r="E453" i="5" s="1"/>
  <c r="X453" i="5" s="1"/>
  <c r="V454" i="5"/>
  <c r="E454" i="5" s="1"/>
  <c r="X454" i="5" s="1"/>
  <c r="V455" i="5"/>
  <c r="E455" i="5" s="1"/>
  <c r="X455" i="5" s="1"/>
  <c r="V456" i="5"/>
  <c r="E456" i="5" s="1"/>
  <c r="X456" i="5" s="1"/>
  <c r="V457" i="5"/>
  <c r="E457" i="5" s="1"/>
  <c r="X457" i="5" s="1"/>
  <c r="V458" i="5"/>
  <c r="E458" i="5" s="1"/>
  <c r="X458" i="5" s="1"/>
  <c r="V459" i="5"/>
  <c r="V460" i="5"/>
  <c r="E460" i="5" s="1"/>
  <c r="X460" i="5" s="1"/>
  <c r="V461" i="5"/>
  <c r="V462" i="5"/>
  <c r="E462" i="5" s="1"/>
  <c r="X462" i="5" s="1"/>
  <c r="V463" i="5"/>
  <c r="V464" i="5"/>
  <c r="E464" i="5" s="1"/>
  <c r="X464" i="5" s="1"/>
  <c r="V465" i="5"/>
  <c r="E465" i="5" s="1"/>
  <c r="X465" i="5" s="1"/>
  <c r="V466" i="5"/>
  <c r="E466" i="5" s="1"/>
  <c r="X466" i="5" s="1"/>
  <c r="V467" i="5"/>
  <c r="E467" i="5" s="1"/>
  <c r="X467" i="5" s="1"/>
  <c r="V468" i="5"/>
  <c r="E468" i="5" s="1"/>
  <c r="X468" i="5" s="1"/>
  <c r="V469" i="5"/>
  <c r="E469" i="5" s="1"/>
  <c r="X469" i="5" s="1"/>
  <c r="V470" i="5"/>
  <c r="V471" i="5"/>
  <c r="V472" i="5"/>
  <c r="V473" i="5"/>
  <c r="E473" i="5" s="1"/>
  <c r="X473" i="5" s="1"/>
  <c r="V474" i="5"/>
  <c r="E474" i="5" s="1"/>
  <c r="X474" i="5" s="1"/>
  <c r="V475" i="5"/>
  <c r="E475" i="5" s="1"/>
  <c r="X475" i="5" s="1"/>
  <c r="V476" i="5"/>
  <c r="V477" i="5"/>
  <c r="E477" i="5" s="1"/>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58" i="5"/>
  <c r="G79" i="5"/>
  <c r="G84" i="5"/>
  <c r="G88" i="5"/>
  <c r="G92" i="5"/>
  <c r="G93" i="5"/>
  <c r="G98" i="5"/>
  <c r="G99" i="5"/>
  <c r="G100" i="5"/>
  <c r="G111" i="5"/>
  <c r="G113" i="5"/>
  <c r="G114" i="5"/>
  <c r="G116" i="5"/>
  <c r="G132" i="5"/>
  <c r="G137" i="5"/>
  <c r="G138" i="5"/>
  <c r="G140" i="5"/>
  <c r="G145" i="5"/>
  <c r="G147" i="5"/>
  <c r="G150" i="5"/>
  <c r="G160" i="5"/>
  <c r="G162" i="5"/>
  <c r="G165" i="5"/>
  <c r="G166" i="5"/>
  <c r="G167" i="5"/>
  <c r="G170" i="5"/>
  <c r="G171" i="5"/>
  <c r="G175" i="5"/>
  <c r="G176" i="5"/>
  <c r="G181" i="5"/>
  <c r="G182" i="5"/>
  <c r="G184" i="5"/>
  <c r="G185" i="5"/>
  <c r="G186" i="5"/>
  <c r="G189" i="5"/>
  <c r="G190" i="5"/>
  <c r="G191" i="5"/>
  <c r="G193" i="5"/>
  <c r="G194" i="5"/>
  <c r="G195" i="5"/>
  <c r="G196" i="5"/>
  <c r="G199" i="5"/>
  <c r="G200" i="5"/>
  <c r="G201" i="5"/>
  <c r="G202" i="5"/>
  <c r="G203" i="5"/>
  <c r="G204" i="5"/>
  <c r="G205" i="5"/>
  <c r="G206" i="5"/>
  <c r="G207" i="5"/>
  <c r="G211" i="5"/>
  <c r="G215" i="5"/>
  <c r="G216" i="5"/>
  <c r="G231" i="5"/>
  <c r="G232" i="5"/>
  <c r="G233" i="5"/>
  <c r="G234" i="5"/>
  <c r="G235" i="5"/>
  <c r="G236" i="5"/>
  <c r="G238" i="5"/>
  <c r="G239" i="5"/>
  <c r="G240" i="5"/>
  <c r="G241" i="5"/>
  <c r="G242" i="5"/>
  <c r="G245" i="5"/>
  <c r="G246" i="5"/>
  <c r="G247" i="5"/>
  <c r="G250" i="5"/>
  <c r="G254" i="5"/>
  <c r="G256" i="5"/>
  <c r="G257" i="5"/>
  <c r="G259" i="5"/>
  <c r="G260" i="5"/>
  <c r="G261" i="5"/>
  <c r="G262" i="5"/>
  <c r="G263" i="5"/>
  <c r="G264" i="5"/>
  <c r="G269" i="5"/>
  <c r="G270" i="5"/>
  <c r="G271" i="5"/>
  <c r="G275" i="5"/>
  <c r="G276" i="5"/>
  <c r="G278" i="5"/>
  <c r="G282"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s="1"/>
  <c r="P4" i="5"/>
  <c r="A45" i="2"/>
  <c r="C4" i="3"/>
  <c r="B26" i="4"/>
  <c r="A12" i="2"/>
  <c r="A29" i="2"/>
  <c r="A46" i="2"/>
  <c r="A63" i="2"/>
  <c r="B5" i="3"/>
  <c r="B13" i="3"/>
  <c r="B21" i="3"/>
  <c r="B29" i="3"/>
  <c r="B9" i="4"/>
  <c r="A5" i="6" s="1"/>
  <c r="B39" i="4"/>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B83" i="4"/>
  <c r="A59" i="6" s="1"/>
  <c r="A17" i="2"/>
  <c r="A34" i="2"/>
  <c r="A52" i="2"/>
  <c r="A70" i="2"/>
  <c r="C7" i="3"/>
  <c r="C15" i="3"/>
  <c r="C23" i="3"/>
  <c r="C31" i="3"/>
  <c r="B15" i="4"/>
  <c r="A7" i="6" s="1"/>
  <c r="B28" i="4"/>
  <c r="B40"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B43" i="4"/>
  <c r="A28"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C4" i="6" s="1"/>
  <c r="J5" i="6"/>
  <c r="C5" i="6" s="1"/>
  <c r="I6" i="6"/>
  <c r="C6" i="6" s="1"/>
  <c r="I7" i="6"/>
  <c r="I8" i="6"/>
  <c r="I9" i="6"/>
  <c r="I10" i="6"/>
  <c r="I11" i="6"/>
  <c r="I12" i="6"/>
  <c r="J22" i="6"/>
  <c r="J34" i="6"/>
  <c r="I35" i="6"/>
  <c r="J42" i="6"/>
  <c r="J50" i="6"/>
  <c r="I51" i="6"/>
  <c r="J59" i="6"/>
  <c r="I60" i="6"/>
  <c r="C5" i="7"/>
  <c r="D1" i="6"/>
  <c r="J6" i="6"/>
  <c r="J7" i="6"/>
  <c r="C7" i="6" s="1"/>
  <c r="J8" i="6"/>
  <c r="C8" i="6" s="1"/>
  <c r="J9" i="6"/>
  <c r="C9" i="6" s="1"/>
  <c r="J10" i="6"/>
  <c r="C10" i="6" s="1"/>
  <c r="J11" i="6"/>
  <c r="C11" i="6" s="1"/>
  <c r="J12" i="6"/>
  <c r="C12" i="6" s="1"/>
  <c r="I24" i="6"/>
  <c r="J35" i="6"/>
  <c r="I36" i="6"/>
  <c r="I44" i="6"/>
  <c r="J51" i="6"/>
  <c r="I52" i="6"/>
  <c r="J60" i="6"/>
  <c r="I62" i="6"/>
  <c r="I65" i="6"/>
  <c r="F5" i="7"/>
  <c r="B10" i="4"/>
  <c r="A6" i="6" s="1"/>
  <c r="B18" i="4"/>
  <c r="A10" i="6" s="1"/>
  <c r="G25" i="4"/>
  <c r="B44" i="4"/>
  <c r="A29" i="6" s="1"/>
  <c r="B49" i="4"/>
  <c r="A33" i="6" s="1"/>
  <c r="B85" i="4"/>
  <c r="A60" i="6" s="1"/>
  <c r="A4" i="5"/>
  <c r="I4" i="5"/>
  <c r="I14" i="6"/>
  <c r="I15" i="6"/>
  <c r="I16" i="6"/>
  <c r="I17" i="6"/>
  <c r="J24" i="6"/>
  <c r="I25" i="6"/>
  <c r="J36" i="6"/>
  <c r="I37" i="6"/>
  <c r="J44" i="6"/>
  <c r="I45" i="6"/>
  <c r="J52" i="6"/>
  <c r="J62" i="6"/>
  <c r="I63" i="6"/>
  <c r="I64" i="6"/>
  <c r="J65" i="6"/>
  <c r="I66" i="6"/>
  <c r="B61" i="1"/>
  <c r="F4" i="8"/>
  <c r="H4" i="8"/>
  <c r="I4" i="8"/>
  <c r="C4" i="8"/>
  <c r="S150" i="5"/>
  <c r="S491" i="5"/>
  <c r="S511" i="5"/>
  <c r="S147" i="5"/>
  <c r="S193" i="5"/>
  <c r="S203" i="5"/>
  <c r="S167" i="5"/>
  <c r="S247" i="5"/>
  <c r="S344" i="5"/>
  <c r="S397" i="5"/>
  <c r="S401" i="5"/>
  <c r="S409" i="5"/>
  <c r="S372" i="5"/>
  <c r="S437" i="5"/>
  <c r="S428" i="5"/>
  <c r="S452" i="5"/>
  <c r="S548" i="5"/>
  <c r="S377" i="5"/>
  <c r="S349" i="5"/>
  <c r="S539" i="5"/>
  <c r="S361" i="5"/>
  <c r="S295" i="5"/>
  <c r="S417" i="5"/>
  <c r="S432" i="5"/>
  <c r="S560" i="5"/>
  <c r="S510" i="5"/>
  <c r="S341" i="5"/>
  <c r="S171" i="5"/>
  <c r="S113" i="5"/>
  <c r="S145" i="5"/>
  <c r="S275" i="5"/>
  <c r="S388" i="5"/>
  <c r="S429" i="5"/>
  <c r="S449" i="5"/>
  <c r="S457" i="5"/>
  <c r="S572" i="5"/>
  <c r="S568" i="5"/>
  <c r="S543" i="5"/>
  <c r="S552" i="5"/>
  <c r="S586" i="5"/>
  <c r="S584" i="5"/>
  <c r="S99" i="5"/>
  <c r="S93" i="5"/>
  <c r="S494" i="5"/>
  <c r="I987" i="5"/>
  <c r="H650" i="5"/>
  <c r="H987" i="5"/>
  <c r="R987" i="5"/>
  <c r="I678" i="5"/>
  <c r="H678" i="5"/>
  <c r="J987" i="5"/>
  <c r="S606" i="5"/>
  <c r="S610" i="5"/>
  <c r="S598" i="5"/>
  <c r="S532" i="5"/>
  <c r="B32" i="6"/>
  <c r="R983" i="5"/>
  <c r="R872" i="5"/>
  <c r="I851" i="5"/>
  <c r="J775" i="5"/>
  <c r="F678" i="5"/>
  <c r="F967" i="5"/>
  <c r="J678" i="5"/>
  <c r="I967" i="5"/>
  <c r="I829" i="5"/>
  <c r="H752" i="5"/>
  <c r="H578" i="5"/>
  <c r="R967" i="5"/>
  <c r="R829" i="5"/>
  <c r="J752" i="5"/>
  <c r="I578" i="5"/>
  <c r="J578" i="5"/>
  <c r="F982" i="5"/>
  <c r="J672" i="5"/>
  <c r="H982" i="5"/>
  <c r="I650" i="5"/>
  <c r="I1015" i="5"/>
  <c r="I982" i="5"/>
  <c r="J982" i="5"/>
  <c r="I672" i="5"/>
  <c r="R1015" i="5"/>
  <c r="R852" i="5"/>
  <c r="I872" i="5"/>
  <c r="R574" i="5"/>
  <c r="F872" i="5"/>
  <c r="R746" i="5"/>
  <c r="F767" i="5"/>
  <c r="H746" i="5"/>
  <c r="H562" i="5"/>
  <c r="H574" i="5"/>
  <c r="I562" i="5"/>
  <c r="I574" i="5"/>
  <c r="J562" i="5"/>
  <c r="J872" i="5"/>
  <c r="F562" i="5"/>
  <c r="J574" i="5"/>
  <c r="R799" i="5"/>
  <c r="H576" i="5"/>
  <c r="F696" i="5"/>
  <c r="I644" i="5"/>
  <c r="F717" i="5"/>
  <c r="R775" i="5"/>
  <c r="F799" i="5"/>
  <c r="F775" i="5"/>
  <c r="H799" i="5"/>
  <c r="H775" i="5"/>
  <c r="F942" i="5"/>
  <c r="I799" i="5"/>
  <c r="I775" i="5"/>
  <c r="J602" i="5"/>
  <c r="H602" i="5"/>
  <c r="R891" i="5"/>
  <c r="I602" i="5"/>
  <c r="F672" i="5"/>
  <c r="J696" i="5"/>
  <c r="R762" i="5"/>
  <c r="H648" i="5"/>
  <c r="I696" i="5"/>
  <c r="H696" i="5"/>
  <c r="I648" i="5"/>
  <c r="I632" i="5"/>
  <c r="I596" i="5"/>
  <c r="I836" i="5"/>
  <c r="H596" i="5"/>
  <c r="F836" i="5"/>
  <c r="R836" i="5"/>
  <c r="I496" i="5"/>
  <c r="R808" i="5"/>
  <c r="I608" i="5"/>
  <c r="F808" i="5"/>
  <c r="H883" i="5"/>
  <c r="I808" i="5"/>
  <c r="F883" i="5"/>
  <c r="I883" i="5"/>
  <c r="R883" i="5"/>
  <c r="H942" i="5"/>
  <c r="I720" i="5"/>
  <c r="J720" i="5"/>
  <c r="I942" i="5"/>
  <c r="H767" i="5"/>
  <c r="J680" i="5"/>
  <c r="H720" i="5"/>
  <c r="I680" i="5"/>
  <c r="R942" i="5"/>
  <c r="I767" i="5"/>
  <c r="R720" i="5"/>
  <c r="J767" i="5"/>
  <c r="H600" i="5"/>
  <c r="J644" i="5"/>
  <c r="H680" i="5"/>
  <c r="F680" i="5"/>
  <c r="H869" i="5"/>
  <c r="R754" i="5"/>
  <c r="R979" i="5"/>
  <c r="F852" i="5"/>
  <c r="F817" i="5"/>
  <c r="I580" i="5"/>
  <c r="J869" i="5"/>
  <c r="R580" i="5"/>
  <c r="I888" i="5"/>
  <c r="F738" i="5"/>
  <c r="H580" i="5"/>
  <c r="R869" i="5"/>
  <c r="J592" i="5"/>
  <c r="I979" i="5"/>
  <c r="F888" i="5"/>
  <c r="R730" i="5"/>
  <c r="F524" i="5"/>
  <c r="J580" i="5"/>
  <c r="I869" i="5"/>
  <c r="H730" i="5"/>
  <c r="H592" i="5"/>
  <c r="I730" i="5"/>
  <c r="I524" i="5"/>
  <c r="B30" i="6"/>
  <c r="G30" i="6" s="1"/>
  <c r="H30" i="6" s="1"/>
  <c r="D30" i="6" s="1"/>
  <c r="B41" i="6"/>
  <c r="G41" i="6" s="1"/>
  <c r="B31" i="6"/>
  <c r="G31" i="6" s="1"/>
  <c r="H31" i="6" s="1"/>
  <c r="F875" i="5"/>
  <c r="R888" i="5"/>
  <c r="F783" i="5"/>
  <c r="R757" i="5"/>
  <c r="I588" i="5"/>
  <c r="F640" i="5"/>
  <c r="R1003" i="5"/>
  <c r="I974" i="5"/>
  <c r="H875" i="5"/>
  <c r="H783" i="5"/>
  <c r="I757" i="5"/>
  <c r="I640" i="5"/>
  <c r="H644" i="5"/>
  <c r="J640" i="5"/>
  <c r="J974" i="5"/>
  <c r="J875" i="5"/>
  <c r="I783" i="5"/>
  <c r="I749" i="5"/>
  <c r="J757" i="5"/>
  <c r="I556" i="5"/>
  <c r="I1003" i="5"/>
  <c r="R974" i="5"/>
  <c r="I875" i="5"/>
  <c r="J783" i="5"/>
  <c r="J749" i="5"/>
  <c r="R875" i="5"/>
  <c r="R738" i="5"/>
  <c r="I717" i="5"/>
  <c r="R718" i="5"/>
  <c r="F757" i="5"/>
  <c r="I983" i="5"/>
  <c r="F749" i="5"/>
  <c r="J717" i="5"/>
  <c r="H640" i="5"/>
  <c r="H588" i="5"/>
  <c r="H556" i="5"/>
  <c r="R794" i="5"/>
  <c r="I634" i="5"/>
  <c r="H670" i="5"/>
  <c r="F814" i="5"/>
  <c r="J814" i="5"/>
  <c r="F592" i="5"/>
  <c r="R592" i="5"/>
  <c r="F867" i="5"/>
  <c r="H634" i="5"/>
  <c r="I971" i="5"/>
  <c r="F971" i="5"/>
  <c r="I817" i="5"/>
  <c r="R971" i="5"/>
  <c r="H971" i="5"/>
  <c r="J817" i="5"/>
  <c r="R817" i="5"/>
  <c r="I891" i="5"/>
  <c r="H867" i="5"/>
  <c r="R712"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F891" i="5"/>
  <c r="F974" i="5"/>
  <c r="H191" i="5"/>
  <c r="J191" i="5"/>
  <c r="R191" i="5"/>
  <c r="I191" i="5"/>
  <c r="R314" i="5"/>
  <c r="H314" i="5"/>
  <c r="H207" i="5"/>
  <c r="I207" i="5"/>
  <c r="F207" i="5"/>
  <c r="R330" i="5"/>
  <c r="H330" i="5"/>
  <c r="H891" i="5"/>
  <c r="H915" i="5"/>
  <c r="J608" i="5"/>
  <c r="I239" i="5"/>
  <c r="R239" i="5"/>
  <c r="F239" i="5"/>
  <c r="I391" i="5"/>
  <c r="F391" i="5"/>
  <c r="F915" i="5"/>
  <c r="H712" i="5"/>
  <c r="H427" i="5"/>
  <c r="H194" i="5"/>
  <c r="H794" i="5"/>
  <c r="I794" i="5"/>
  <c r="J794" i="5"/>
  <c r="F794" i="5"/>
  <c r="J1007" i="5"/>
  <c r="H1007" i="5"/>
  <c r="F1007" i="5"/>
  <c r="R632" i="5"/>
  <c r="F632" i="5"/>
  <c r="J632" i="5"/>
  <c r="J829" i="5"/>
  <c r="H829" i="5"/>
  <c r="R814" i="5"/>
  <c r="I814" i="5"/>
  <c r="I443" i="5"/>
  <c r="F44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R717" i="5"/>
  <c r="H717"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600" i="5"/>
  <c r="J600" i="5"/>
  <c r="F600" i="5"/>
  <c r="I662" i="5"/>
  <c r="F662" i="5"/>
  <c r="R662" i="5"/>
  <c r="J662" i="5"/>
  <c r="J634" i="5"/>
  <c r="R634" i="5"/>
  <c r="F634" i="5"/>
  <c r="R664" i="5"/>
  <c r="I664" i="5"/>
  <c r="F664" i="5"/>
  <c r="I407" i="5"/>
  <c r="F40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F26" i="6"/>
  <c r="B52" i="6"/>
  <c r="G52" i="6" s="1"/>
  <c r="B37" i="6"/>
  <c r="G37" i="6" s="1"/>
  <c r="H37" i="6" s="1"/>
  <c r="D37" i="6" s="1"/>
  <c r="B42" i="6"/>
  <c r="G42" i="6" s="1"/>
  <c r="H42" i="6" s="1"/>
  <c r="D42" i="6" s="1"/>
  <c r="B40" i="6"/>
  <c r="G40" i="6" s="1"/>
  <c r="H40" i="6" s="1"/>
  <c r="B50" i="6"/>
  <c r="G50" i="6" s="1"/>
  <c r="H50" i="6" s="1"/>
  <c r="B25" i="6"/>
  <c r="G25" i="6"/>
  <c r="B35" i="6"/>
  <c r="G35" i="6" s="1"/>
  <c r="H35" i="6" s="1"/>
  <c r="D35" i="6" s="1"/>
  <c r="B39" i="6"/>
  <c r="G39" i="6" s="1"/>
  <c r="H39" i="6" s="1"/>
  <c r="F24" i="6"/>
  <c r="B44" i="6"/>
  <c r="G44" i="6" s="1"/>
  <c r="H44" i="6" s="1"/>
  <c r="G32" i="6"/>
  <c r="B49" i="6"/>
  <c r="G49" i="6" s="1"/>
  <c r="H49" i="6" s="1"/>
  <c r="D49" i="6" s="1"/>
  <c r="B34" i="6"/>
  <c r="G34" i="6" s="1"/>
  <c r="H34" i="6" s="1"/>
  <c r="B29" i="6"/>
  <c r="G29" i="6" s="1"/>
  <c r="H29" i="6" s="1"/>
  <c r="D29" i="6" s="1"/>
  <c r="B24" i="6"/>
  <c r="G24" i="6" s="1"/>
  <c r="H24" i="6" s="1"/>
  <c r="D24" i="6" s="1"/>
  <c r="G19" i="6"/>
  <c r="H19" i="6"/>
  <c r="G22" i="6"/>
  <c r="B47" i="6"/>
  <c r="G47" i="6" s="1"/>
  <c r="H47"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76" i="5"/>
  <c r="I276" i="5"/>
  <c r="H276" i="5"/>
  <c r="F276" i="5"/>
  <c r="R276" i="5"/>
  <c r="J260" i="5"/>
  <c r="I260" i="5"/>
  <c r="H260" i="5"/>
  <c r="F260" i="5"/>
  <c r="R260" i="5"/>
  <c r="J236" i="5"/>
  <c r="I236" i="5"/>
  <c r="H236" i="5"/>
  <c r="F236" i="5"/>
  <c r="R236" i="5"/>
  <c r="J132" i="5"/>
  <c r="H132" i="5"/>
  <c r="F132" i="5"/>
  <c r="R132" i="5"/>
  <c r="I132" i="5"/>
  <c r="R402" i="5"/>
  <c r="J402" i="5"/>
  <c r="I402" i="5"/>
  <c r="H402" i="5"/>
  <c r="F402" i="5"/>
  <c r="J204" i="5"/>
  <c r="H204" i="5"/>
  <c r="F204" i="5"/>
  <c r="I204" i="5"/>
  <c r="R204" i="5"/>
  <c r="J116" i="5"/>
  <c r="H116" i="5"/>
  <c r="F116" i="5"/>
  <c r="R116" i="5"/>
  <c r="I116" i="5"/>
  <c r="B46" i="6"/>
  <c r="G46" i="6" s="1"/>
  <c r="H46" i="6" s="1"/>
  <c r="D46" i="6" s="1"/>
  <c r="B26" i="6"/>
  <c r="G26" i="6" s="1"/>
  <c r="H26" i="6" s="1"/>
  <c r="G21" i="6"/>
  <c r="H21" i="6" s="1"/>
  <c r="B36" i="6"/>
  <c r="G36" i="6" s="1"/>
  <c r="G20" i="6"/>
  <c r="H20" i="6" s="1"/>
  <c r="B45" i="6"/>
  <c r="G45" i="6" s="1"/>
  <c r="D17" i="6"/>
  <c r="B27" i="6"/>
  <c r="G27" i="6" s="1"/>
  <c r="H27" i="6" s="1"/>
  <c r="D27"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40" i="5"/>
  <c r="H140" i="5"/>
  <c r="F140" i="5"/>
  <c r="I140" i="5"/>
  <c r="R140" i="5"/>
  <c r="F67" i="6"/>
  <c r="F31" i="6"/>
  <c r="F46" i="6"/>
  <c r="F41" i="6"/>
  <c r="H41" i="6" s="1"/>
  <c r="F36" i="6"/>
  <c r="H36" i="6" s="1"/>
  <c r="D36" i="6" s="1"/>
  <c r="F51" i="6"/>
  <c r="H51" i="6" s="1"/>
  <c r="F45" i="6"/>
  <c r="H45" i="6" s="1"/>
  <c r="F66" i="6"/>
  <c r="F50" i="6"/>
  <c r="F30" i="6"/>
  <c r="H25" i="6"/>
  <c r="F35" i="6"/>
  <c r="F4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64" i="5"/>
  <c r="I264" i="5"/>
  <c r="H264" i="5"/>
  <c r="F264" i="5"/>
  <c r="R264" i="5"/>
  <c r="J256" i="5"/>
  <c r="I256" i="5"/>
  <c r="H256" i="5"/>
  <c r="F256" i="5"/>
  <c r="R256" i="5"/>
  <c r="J240" i="5"/>
  <c r="I240" i="5"/>
  <c r="H240" i="5"/>
  <c r="F240" i="5"/>
  <c r="R240" i="5"/>
  <c r="J232" i="5"/>
  <c r="I232" i="5"/>
  <c r="H232" i="5"/>
  <c r="F232" i="5"/>
  <c r="R232" i="5"/>
  <c r="R382" i="5"/>
  <c r="I382" i="5"/>
  <c r="H382" i="5"/>
  <c r="F382" i="5"/>
  <c r="J382" i="5"/>
  <c r="R359" i="5"/>
  <c r="J359" i="5"/>
  <c r="H359" i="5"/>
  <c r="F359" i="5"/>
  <c r="I359" i="5"/>
  <c r="J196" i="5"/>
  <c r="H196" i="5"/>
  <c r="F196" i="5"/>
  <c r="R196" i="5"/>
  <c r="I196"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A27" i="6"/>
  <c r="B53" i="4"/>
  <c r="A37" i="6" s="1"/>
  <c r="B65" i="4"/>
  <c r="A47" i="6" s="1"/>
  <c r="B71" i="4"/>
  <c r="A52" i="6" s="1"/>
  <c r="B59" i="4"/>
  <c r="A42" i="6" s="1"/>
  <c r="F42" i="6"/>
  <c r="F68" i="6"/>
  <c r="F32" i="6"/>
  <c r="F52" i="6"/>
  <c r="H52" i="6" s="1"/>
  <c r="D52" i="6" s="1"/>
  <c r="F47" i="6"/>
  <c r="F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s="1"/>
  <c r="H22" i="6"/>
  <c r="K68" i="6" s="1"/>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60" i="5"/>
  <c r="H160" i="5"/>
  <c r="F160" i="5"/>
  <c r="R160" i="5"/>
  <c r="I160" i="5"/>
  <c r="J200" i="5"/>
  <c r="H200" i="5"/>
  <c r="F200" i="5"/>
  <c r="R200" i="5"/>
  <c r="I200" i="5"/>
  <c r="J308" i="5"/>
  <c r="R308" i="5"/>
  <c r="H308" i="5"/>
  <c r="F308" i="5"/>
  <c r="I308" i="5"/>
  <c r="J100" i="5"/>
  <c r="H100" i="5"/>
  <c r="F100" i="5"/>
  <c r="R100" i="5"/>
  <c r="I100" i="5"/>
  <c r="J312" i="5"/>
  <c r="F312" i="5"/>
  <c r="R312" i="5"/>
  <c r="I312" i="5"/>
  <c r="H312" i="5"/>
  <c r="C16"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A26" i="6"/>
  <c r="B70" i="4"/>
  <c r="A51" i="6" s="1"/>
  <c r="B52" i="4"/>
  <c r="A36" i="6" s="1"/>
  <c r="B58" i="4"/>
  <c r="A41" i="6" s="1"/>
  <c r="B64" i="4"/>
  <c r="A46" i="6" s="1"/>
  <c r="A14" i="6"/>
  <c r="B32" i="4"/>
  <c r="A19" i="6" s="1"/>
  <c r="D15" i="6"/>
  <c r="C15" i="6"/>
  <c r="H984" i="5"/>
  <c r="F984" i="5"/>
  <c r="R984" i="5"/>
  <c r="J984" i="5"/>
  <c r="I984" i="5"/>
  <c r="F44" i="6"/>
  <c r="F34" i="6"/>
  <c r="F39" i="6"/>
  <c r="F54" i="6"/>
  <c r="F65" i="6"/>
  <c r="F49" i="6"/>
  <c r="F29" i="6"/>
  <c r="H32" i="6"/>
  <c r="D19" i="6"/>
  <c r="K65" i="6"/>
  <c r="C2" i="6"/>
  <c r="B2" i="6"/>
  <c r="D25" i="6"/>
  <c r="D22" i="6"/>
  <c r="D32" i="6"/>
  <c r="I175" i="5"/>
  <c r="E175" i="5"/>
  <c r="X175" i="5" s="1"/>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I314" i="5"/>
  <c r="E314" i="5"/>
  <c r="X314" i="5" s="1"/>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R379" i="5"/>
  <c r="E379" i="5"/>
  <c r="X379" i="5" s="1"/>
  <c r="H423" i="5"/>
  <c r="E423" i="5"/>
  <c r="X423" i="5" s="1"/>
  <c r="X531" i="5"/>
  <c r="AB93" i="5"/>
  <c r="AB99" i="5"/>
  <c r="AB111" i="5"/>
  <c r="AB113" i="5"/>
  <c r="S116" i="5"/>
  <c r="AB116" i="5"/>
  <c r="AB137" i="5"/>
  <c r="AB145" i="5"/>
  <c r="AB147" i="5"/>
  <c r="AB171" i="5"/>
  <c r="AB175" i="5"/>
  <c r="S185" i="5"/>
  <c r="AB185" i="5"/>
  <c r="AB193" i="5"/>
  <c r="AB195"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J58" i="5"/>
  <c r="F58" i="5"/>
  <c r="R84" i="5"/>
  <c r="H84" i="5"/>
  <c r="J84" i="5"/>
  <c r="F84" i="5"/>
  <c r="I84" i="5"/>
  <c r="R88" i="5"/>
  <c r="F88" i="5"/>
  <c r="H88" i="5"/>
  <c r="J88" i="5"/>
  <c r="I88" i="5"/>
  <c r="I92" i="5"/>
  <c r="H92" i="5"/>
  <c r="F92" i="5"/>
  <c r="J92" i="5"/>
  <c r="F93" i="5"/>
  <c r="H93" i="5"/>
  <c r="J93" i="5"/>
  <c r="J98" i="5"/>
  <c r="F98" i="5"/>
  <c r="J113" i="5"/>
  <c r="I113" i="5"/>
  <c r="H113" i="5"/>
  <c r="F114" i="5"/>
  <c r="I114" i="5"/>
  <c r="J114" i="5"/>
  <c r="H114" i="5"/>
  <c r="R114" i="5"/>
  <c r="I138" i="5"/>
  <c r="F138" i="5"/>
  <c r="R138" i="5"/>
  <c r="J138" i="5"/>
  <c r="H138" i="5"/>
  <c r="J145" i="5"/>
  <c r="I145" i="5"/>
  <c r="H145" i="5"/>
  <c r="I150" i="5"/>
  <c r="J150" i="5"/>
  <c r="R150" i="5"/>
  <c r="F150" i="5"/>
  <c r="H150" i="5"/>
  <c r="F162" i="5"/>
  <c r="R162" i="5"/>
  <c r="J162" i="5"/>
  <c r="I165" i="5"/>
  <c r="H165" i="5"/>
  <c r="J165" i="5"/>
  <c r="F170" i="5"/>
  <c r="J170" i="5"/>
  <c r="R170" i="5"/>
  <c r="H170"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I202" i="5"/>
  <c r="F202" i="5"/>
  <c r="R202" i="5"/>
  <c r="H202" i="5"/>
  <c r="J202" i="5"/>
  <c r="H205" i="5"/>
  <c r="J205" i="5"/>
  <c r="I205" i="5"/>
  <c r="H206" i="5"/>
  <c r="J206" i="5"/>
  <c r="I206" i="5"/>
  <c r="R206" i="5"/>
  <c r="F20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I270" i="5"/>
  <c r="J270" i="5"/>
  <c r="R270" i="5"/>
  <c r="H270" i="5"/>
  <c r="F270" i="5"/>
  <c r="F278" i="5"/>
  <c r="R278" i="5"/>
  <c r="J278" i="5"/>
  <c r="H278" i="5"/>
  <c r="I278" i="5"/>
  <c r="R282" i="5"/>
  <c r="F282" i="5"/>
  <c r="J282" i="5"/>
  <c r="I282" i="5"/>
  <c r="H282"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S58" i="5"/>
  <c r="S79" i="5"/>
  <c r="S84" i="5"/>
  <c r="S88" i="5"/>
  <c r="S92" i="5"/>
  <c r="S98" i="5"/>
  <c r="S100" i="5"/>
  <c r="S109" i="5"/>
  <c r="AB114" i="5"/>
  <c r="S114" i="5"/>
  <c r="AB132" i="5"/>
  <c r="S132" i="5"/>
  <c r="AB138" i="5"/>
  <c r="S138" i="5"/>
  <c r="S140" i="5"/>
  <c r="AB140" i="5"/>
  <c r="AB150" i="5"/>
  <c r="AB160" i="5"/>
  <c r="S160" i="5"/>
  <c r="AB162" i="5"/>
  <c r="S162" i="5"/>
  <c r="S165" i="5"/>
  <c r="S166" i="5"/>
  <c r="AB166" i="5"/>
  <c r="AB167" i="5"/>
  <c r="S170" i="5"/>
  <c r="AB170" i="5"/>
  <c r="AB176" i="5"/>
  <c r="S176" i="5"/>
  <c r="S181" i="5"/>
  <c r="AB182" i="5"/>
  <c r="S182" i="5"/>
  <c r="S184" i="5"/>
  <c r="S186" i="5"/>
  <c r="AB186" i="5"/>
  <c r="AB189" i="5"/>
  <c r="S189" i="5"/>
  <c r="S191" i="5"/>
  <c r="S194" i="5"/>
  <c r="AB194" i="5"/>
  <c r="S196" i="5"/>
  <c r="AB196" i="5"/>
  <c r="AB199" i="5"/>
  <c r="S200" i="5"/>
  <c r="S201" i="5"/>
  <c r="AB202" i="5"/>
  <c r="S202" i="5"/>
  <c r="AB204" i="5"/>
  <c r="S204" i="5"/>
  <c r="S205" i="5"/>
  <c r="S206" i="5"/>
  <c r="AB206" i="5"/>
  <c r="S207" i="5"/>
  <c r="AB207" i="5"/>
  <c r="AB211" i="5"/>
  <c r="S211" i="5"/>
  <c r="S215" i="5"/>
  <c r="AB215" i="5"/>
  <c r="S216" i="5"/>
  <c r="AB231" i="5"/>
  <c r="S231" i="5"/>
  <c r="S232" i="5"/>
  <c r="S233" i="5"/>
  <c r="AB233" i="5"/>
  <c r="S234" i="5"/>
  <c r="AB234" i="5"/>
  <c r="AB235" i="5"/>
  <c r="AB236" i="5"/>
  <c r="S236" i="5"/>
  <c r="S238" i="5"/>
  <c r="AB238" i="5"/>
  <c r="S239" i="5"/>
  <c r="AB239" i="5"/>
  <c r="S240" i="5"/>
  <c r="AB241" i="5"/>
  <c r="S241" i="5"/>
  <c r="S242" i="5"/>
  <c r="AB242" i="5"/>
  <c r="S245" i="5"/>
  <c r="AB245" i="5"/>
  <c r="AB246" i="5"/>
  <c r="S246" i="5"/>
  <c r="AB247" i="5"/>
  <c r="S250" i="5"/>
  <c r="AB250" i="5"/>
  <c r="AB254" i="5"/>
  <c r="S254" i="5"/>
  <c r="S256" i="5"/>
  <c r="AB256" i="5"/>
  <c r="AB257" i="5"/>
  <c r="S260" i="5"/>
  <c r="S261" i="5"/>
  <c r="AB261" i="5"/>
  <c r="AB262" i="5"/>
  <c r="S262" i="5"/>
  <c r="AB263" i="5"/>
  <c r="AB269" i="5"/>
  <c r="AB270" i="5"/>
  <c r="S270" i="5"/>
  <c r="AB271" i="5"/>
  <c r="AB275" i="5"/>
  <c r="S276" i="5"/>
  <c r="S278" i="5"/>
  <c r="AB278" i="5"/>
  <c r="AB282" i="5"/>
  <c r="S282"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I58" i="5"/>
  <c r="R58" i="5"/>
  <c r="H58" i="5"/>
  <c r="I79" i="5"/>
  <c r="R79" i="5"/>
  <c r="J79" i="5"/>
  <c r="F79" i="5"/>
  <c r="H79" i="5"/>
  <c r="E92" i="5"/>
  <c r="X92" i="5" s="1"/>
  <c r="R92" i="5"/>
  <c r="I93" i="5"/>
  <c r="R93" i="5"/>
  <c r="E93" i="5"/>
  <c r="X93" i="5" s="1"/>
  <c r="R98" i="5"/>
  <c r="H98" i="5"/>
  <c r="I98" i="5"/>
  <c r="F99" i="5"/>
  <c r="J99" i="5"/>
  <c r="H99" i="5"/>
  <c r="R99" i="5"/>
  <c r="I99" i="5"/>
  <c r="I111" i="5"/>
  <c r="J111" i="5"/>
  <c r="F111" i="5"/>
  <c r="R111" i="5"/>
  <c r="H111" i="5"/>
  <c r="R113" i="5"/>
  <c r="F113" i="5"/>
  <c r="J137" i="5"/>
  <c r="R137" i="5"/>
  <c r="F137" i="5"/>
  <c r="H137" i="5"/>
  <c r="I137" i="5"/>
  <c r="F145" i="5"/>
  <c r="R145" i="5"/>
  <c r="J147" i="5"/>
  <c r="R147" i="5"/>
  <c r="H147" i="5"/>
  <c r="I147" i="5"/>
  <c r="F147" i="5"/>
  <c r="H162" i="5"/>
  <c r="I162" i="5"/>
  <c r="R165" i="5"/>
  <c r="F165" i="5"/>
  <c r="J166" i="5"/>
  <c r="R166" i="5"/>
  <c r="F166" i="5"/>
  <c r="H166" i="5"/>
  <c r="I166" i="5"/>
  <c r="F167" i="5"/>
  <c r="J167" i="5"/>
  <c r="H167" i="5"/>
  <c r="R167" i="5"/>
  <c r="I167" i="5"/>
  <c r="I170" i="5"/>
  <c r="E170" i="5"/>
  <c r="X170" i="5" s="1"/>
  <c r="I171" i="5"/>
  <c r="H171" i="5"/>
  <c r="F171" i="5"/>
  <c r="R171" i="5"/>
  <c r="J171" i="5"/>
  <c r="I182" i="5"/>
  <c r="E182" i="5"/>
  <c r="X182" i="5" s="1"/>
  <c r="F185" i="5"/>
  <c r="R185" i="5"/>
  <c r="E190" i="5"/>
  <c r="X190" i="5" s="1"/>
  <c r="I190" i="5"/>
  <c r="H190" i="5"/>
  <c r="F191" i="5"/>
  <c r="E191" i="5"/>
  <c r="X191" i="5" s="1"/>
  <c r="F193" i="5"/>
  <c r="E193" i="5"/>
  <c r="X193" i="5" s="1"/>
  <c r="R193" i="5"/>
  <c r="I194" i="5"/>
  <c r="E194" i="5"/>
  <c r="X194" i="5" s="1"/>
  <c r="E195" i="5"/>
  <c r="X195" i="5" s="1"/>
  <c r="H195" i="5"/>
  <c r="F195" i="5"/>
  <c r="R195" i="5"/>
  <c r="I195" i="5"/>
  <c r="J195" i="5"/>
  <c r="F199" i="5"/>
  <c r="I199" i="5"/>
  <c r="J199" i="5"/>
  <c r="R199" i="5"/>
  <c r="H199" i="5"/>
  <c r="E199" i="5"/>
  <c r="X199" i="5" s="1"/>
  <c r="J201" i="5"/>
  <c r="R201" i="5"/>
  <c r="J203" i="5"/>
  <c r="I203" i="5"/>
  <c r="F203" i="5"/>
  <c r="R203" i="5"/>
  <c r="H203" i="5"/>
  <c r="F205" i="5"/>
  <c r="R205" i="5"/>
  <c r="I231" i="5"/>
  <c r="R231" i="5"/>
  <c r="F231" i="5"/>
  <c r="J231" i="5"/>
  <c r="H231" i="5"/>
  <c r="R233" i="5"/>
  <c r="I233" i="5"/>
  <c r="J233" i="5"/>
  <c r="H233" i="5"/>
  <c r="F233" i="5"/>
  <c r="R235" i="5"/>
  <c r="H235" i="5"/>
  <c r="F235" i="5"/>
  <c r="I235" i="5"/>
  <c r="J235" i="5"/>
  <c r="J241" i="5"/>
  <c r="R241" i="5"/>
  <c r="F241" i="5"/>
  <c r="H241" i="5"/>
  <c r="I241" i="5"/>
  <c r="H245" i="5"/>
  <c r="I245" i="5"/>
  <c r="F245" i="5"/>
  <c r="R245" i="5"/>
  <c r="J245" i="5"/>
  <c r="R247" i="5"/>
  <c r="F247" i="5"/>
  <c r="J247" i="5"/>
  <c r="I247" i="5"/>
  <c r="H247"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H269" i="5"/>
  <c r="I269" i="5"/>
  <c r="J269" i="5"/>
  <c r="F269" i="5"/>
  <c r="R269" i="5"/>
  <c r="J271" i="5"/>
  <c r="F271" i="5"/>
  <c r="H271" i="5"/>
  <c r="R271" i="5"/>
  <c r="I271" i="5"/>
  <c r="I275" i="5"/>
  <c r="F275" i="5"/>
  <c r="E275" i="5"/>
  <c r="X275" i="5" s="1"/>
  <c r="J275" i="5"/>
  <c r="R275" i="5"/>
  <c r="H27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c r="F885" i="5"/>
  <c r="J885" i="5"/>
  <c r="R885" i="5"/>
  <c r="H885" i="5"/>
  <c r="I885" i="5"/>
  <c r="E886" i="5"/>
  <c r="X886" i="5" s="1"/>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s="1"/>
  <c r="F904" i="5"/>
  <c r="R904" i="5"/>
  <c r="H904" i="5"/>
  <c r="J904" i="5"/>
  <c r="E904" i="5"/>
  <c r="X904" i="5" s="1"/>
  <c r="I904" i="5"/>
  <c r="E905" i="5"/>
  <c r="X905" i="5"/>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c r="R922" i="5"/>
  <c r="H922" i="5"/>
  <c r="F922" i="5"/>
  <c r="I922" i="5"/>
  <c r="J922" i="5"/>
  <c r="H924" i="5"/>
  <c r="E924" i="5"/>
  <c r="X924" i="5"/>
  <c r="F924" i="5"/>
  <c r="R924" i="5"/>
  <c r="J924" i="5"/>
  <c r="I924" i="5"/>
  <c r="R925" i="5"/>
  <c r="E925" i="5"/>
  <c r="X925" i="5" s="1"/>
  <c r="F925" i="5"/>
  <c r="H925" i="5"/>
  <c r="I925" i="5"/>
  <c r="J925" i="5"/>
  <c r="E926" i="5"/>
  <c r="X926" i="5" s="1"/>
  <c r="I926" i="5"/>
  <c r="J926" i="5"/>
  <c r="F926" i="5"/>
  <c r="R926" i="5"/>
  <c r="H926" i="5"/>
  <c r="R929" i="5"/>
  <c r="H929" i="5"/>
  <c r="J929" i="5"/>
  <c r="I929" i="5"/>
  <c r="E929" i="5"/>
  <c r="X929" i="5"/>
  <c r="F929" i="5"/>
  <c r="H933" i="5"/>
  <c r="E933" i="5"/>
  <c r="X933" i="5"/>
  <c r="R933" i="5"/>
  <c r="I933" i="5"/>
  <c r="J933" i="5"/>
  <c r="F933" i="5"/>
  <c r="F934" i="5"/>
  <c r="E934" i="5"/>
  <c r="X934" i="5" s="1"/>
  <c r="H934" i="5"/>
  <c r="J934" i="5"/>
  <c r="R934" i="5"/>
  <c r="I934" i="5"/>
  <c r="E935" i="5"/>
  <c r="X935" i="5"/>
  <c r="J935" i="5"/>
  <c r="I935" i="5"/>
  <c r="R935" i="5"/>
  <c r="F935" i="5"/>
  <c r="H935" i="5"/>
  <c r="I936" i="5"/>
  <c r="J936" i="5"/>
  <c r="F936" i="5"/>
  <c r="H936" i="5"/>
  <c r="R936" i="5"/>
  <c r="E936" i="5"/>
  <c r="X936" i="5" s="1"/>
  <c r="E937" i="5"/>
  <c r="X937" i="5" s="1"/>
  <c r="H937" i="5"/>
  <c r="J937" i="5"/>
  <c r="R937" i="5"/>
  <c r="F937" i="5"/>
  <c r="I937" i="5"/>
  <c r="E938" i="5"/>
  <c r="X938" i="5"/>
  <c r="R938" i="5"/>
  <c r="I938" i="5"/>
  <c r="F938" i="5"/>
  <c r="H938" i="5"/>
  <c r="J938" i="5"/>
  <c r="R939" i="5"/>
  <c r="I939" i="5"/>
  <c r="J939" i="5"/>
  <c r="H939" i="5"/>
  <c r="F939" i="5"/>
  <c r="E939" i="5"/>
  <c r="X939" i="5" s="1"/>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s="1"/>
  <c r="F948" i="5"/>
  <c r="J948" i="5"/>
  <c r="I948" i="5"/>
  <c r="R949" i="5"/>
  <c r="F949" i="5"/>
  <c r="H949" i="5"/>
  <c r="J949" i="5"/>
  <c r="I949" i="5"/>
  <c r="E949" i="5"/>
  <c r="X949" i="5"/>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c r="R954" i="5"/>
  <c r="J954" i="5"/>
  <c r="H955" i="5"/>
  <c r="J955" i="5"/>
  <c r="I955" i="5"/>
  <c r="R955" i="5"/>
  <c r="E955" i="5"/>
  <c r="X955" i="5"/>
  <c r="F955" i="5"/>
  <c r="R957" i="5"/>
  <c r="J957" i="5"/>
  <c r="E957" i="5"/>
  <c r="X957" i="5" s="1"/>
  <c r="F957" i="5"/>
  <c r="I957" i="5"/>
  <c r="H957" i="5"/>
  <c r="J958" i="5"/>
  <c r="H958" i="5"/>
  <c r="R958" i="5"/>
  <c r="E958" i="5"/>
  <c r="X958" i="5" s="1"/>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s="1"/>
  <c r="R966" i="5"/>
  <c r="J966" i="5"/>
  <c r="I966" i="5"/>
  <c r="F966" i="5"/>
  <c r="H966" i="5"/>
  <c r="H967" i="5"/>
  <c r="E967" i="5"/>
  <c r="X967" i="5" s="1"/>
  <c r="J967" i="5"/>
  <c r="F969" i="5"/>
  <c r="J969" i="5"/>
  <c r="H969" i="5"/>
  <c r="E969" i="5"/>
  <c r="X969" i="5"/>
  <c r="R969" i="5"/>
  <c r="I969" i="5"/>
  <c r="J971" i="5"/>
  <c r="E971" i="5"/>
  <c r="X971" i="5" s="1"/>
  <c r="J973" i="5"/>
  <c r="F973" i="5"/>
  <c r="R973" i="5"/>
  <c r="I973" i="5"/>
  <c r="H973" i="5"/>
  <c r="E973" i="5"/>
  <c r="X973" i="5"/>
  <c r="E974" i="5"/>
  <c r="X974" i="5"/>
  <c r="H974" i="5"/>
  <c r="R975" i="5"/>
  <c r="F975" i="5"/>
  <c r="H975" i="5"/>
  <c r="E975" i="5"/>
  <c r="X975" i="5"/>
  <c r="J975" i="5"/>
  <c r="I975" i="5"/>
  <c r="H977" i="5"/>
  <c r="I977" i="5"/>
  <c r="E977" i="5"/>
  <c r="X977" i="5" s="1"/>
  <c r="F977" i="5"/>
  <c r="R977" i="5"/>
  <c r="J977" i="5"/>
  <c r="F978" i="5"/>
  <c r="H978" i="5"/>
  <c r="E978" i="5"/>
  <c r="X978" i="5"/>
  <c r="J978" i="5"/>
  <c r="I978" i="5"/>
  <c r="R978" i="5"/>
  <c r="I981" i="5"/>
  <c r="F981" i="5"/>
  <c r="H981" i="5"/>
  <c r="J981" i="5"/>
  <c r="E981" i="5"/>
  <c r="X981" i="5" s="1"/>
  <c r="R981" i="5"/>
  <c r="E982" i="5"/>
  <c r="X982" i="5" s="1"/>
  <c r="R982" i="5"/>
  <c r="J986" i="5"/>
  <c r="I986" i="5"/>
  <c r="H986" i="5"/>
  <c r="F986" i="5"/>
  <c r="R986" i="5"/>
  <c r="J990" i="5"/>
  <c r="E990" i="5"/>
  <c r="X990" i="5"/>
  <c r="I990" i="5"/>
  <c r="H990" i="5"/>
  <c r="F990" i="5"/>
  <c r="R990" i="5"/>
  <c r="I991" i="5"/>
  <c r="E991" i="5"/>
  <c r="X991" i="5" s="1"/>
  <c r="J991" i="5"/>
  <c r="H991" i="5"/>
  <c r="F991" i="5"/>
  <c r="R991" i="5"/>
  <c r="R993" i="5"/>
  <c r="I993" i="5"/>
  <c r="J993" i="5"/>
  <c r="E993" i="5"/>
  <c r="X993" i="5"/>
  <c r="F993" i="5"/>
  <c r="H993" i="5"/>
  <c r="F994" i="5"/>
  <c r="J994" i="5"/>
  <c r="I994" i="5"/>
  <c r="H994" i="5"/>
  <c r="R994" i="5"/>
  <c r="E994" i="5"/>
  <c r="X994" i="5" s="1"/>
  <c r="E995" i="5"/>
  <c r="X995" i="5"/>
  <c r="I995" i="5"/>
  <c r="R995" i="5"/>
  <c r="F995" i="5"/>
  <c r="H995" i="5"/>
  <c r="J995" i="5"/>
  <c r="R997" i="5"/>
  <c r="I997" i="5"/>
  <c r="F997" i="5"/>
  <c r="H997" i="5"/>
  <c r="E997" i="5"/>
  <c r="X997" i="5"/>
  <c r="J997" i="5"/>
  <c r="F998" i="5"/>
  <c r="J998" i="5"/>
  <c r="R998" i="5"/>
  <c r="I998" i="5"/>
  <c r="E998" i="5"/>
  <c r="X998" i="5" s="1"/>
  <c r="H998" i="5"/>
  <c r="I999" i="5"/>
  <c r="E999" i="5"/>
  <c r="X999" i="5" s="1"/>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s="1"/>
  <c r="H1006" i="5"/>
  <c r="I1006" i="5"/>
  <c r="R1006" i="5"/>
  <c r="I1007" i="5"/>
  <c r="E1007" i="5"/>
  <c r="X1007" i="5"/>
  <c r="R1007" i="5"/>
  <c r="H1009" i="5"/>
  <c r="I1009" i="5"/>
  <c r="J1009" i="5"/>
  <c r="R1009" i="5"/>
  <c r="F1009" i="5"/>
  <c r="E1009" i="5"/>
  <c r="X1009" i="5"/>
  <c r="J1010" i="5"/>
  <c r="I1010" i="5"/>
  <c r="H1010" i="5"/>
  <c r="F1010" i="5"/>
  <c r="E1010" i="5"/>
  <c r="X1010" i="5" s="1"/>
  <c r="R1010" i="5"/>
  <c r="J1011" i="5"/>
  <c r="E1011" i="5"/>
  <c r="X1011" i="5" s="1"/>
  <c r="H1011" i="5"/>
  <c r="I1011" i="5"/>
  <c r="R1011" i="5"/>
  <c r="F1011" i="5"/>
  <c r="F1013" i="5"/>
  <c r="R1013" i="5"/>
  <c r="I1013" i="5"/>
  <c r="H1013" i="5"/>
  <c r="J1013" i="5"/>
  <c r="E1013" i="5"/>
  <c r="X1013" i="5"/>
  <c r="F1014" i="5"/>
  <c r="H1014" i="5"/>
  <c r="I1014" i="5"/>
  <c r="J1014" i="5"/>
  <c r="R1014" i="5"/>
  <c r="E1014" i="5"/>
  <c r="X1014" i="5" s="1"/>
  <c r="D6"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X1040" i="5"/>
  <c r="G64" i="6" a="1"/>
  <c r="T111" i="5" l="1"/>
  <c r="S111" i="5"/>
  <c r="T137" i="5"/>
  <c r="S137" i="5"/>
  <c r="T175" i="5"/>
  <c r="S175" i="5"/>
  <c r="T190" i="5"/>
  <c r="S190" i="5"/>
  <c r="T195" i="5"/>
  <c r="S195" i="5"/>
  <c r="T199" i="5"/>
  <c r="S199" i="5"/>
  <c r="T235" i="5"/>
  <c r="S235" i="5"/>
  <c r="T257" i="5"/>
  <c r="S257" i="5"/>
  <c r="T259" i="5"/>
  <c r="S259" i="5"/>
  <c r="T263" i="5"/>
  <c r="S263" i="5"/>
  <c r="T269" i="5"/>
  <c r="S269" i="5"/>
  <c r="T271" i="5"/>
  <c r="S271" i="5"/>
  <c r="T299" i="5"/>
  <c r="S299" i="5"/>
  <c r="S315" i="5"/>
  <c r="T315" i="5"/>
  <c r="S343" i="5"/>
  <c r="T343" i="5"/>
  <c r="T352" i="5"/>
  <c r="S352" i="5"/>
  <c r="T356" i="5"/>
  <c r="S356" i="5"/>
  <c r="T364" i="5"/>
  <c r="S364" i="5"/>
  <c r="S380" i="5"/>
  <c r="T380" i="5"/>
  <c r="T383" i="5"/>
  <c r="S383" i="5"/>
  <c r="T385" i="5"/>
  <c r="S385" i="5"/>
  <c r="S389" i="5"/>
  <c r="T389" i="5"/>
  <c r="S392" i="5"/>
  <c r="T392" i="5"/>
  <c r="T393" i="5"/>
  <c r="S393" i="5"/>
  <c r="T396" i="5"/>
  <c r="S396" i="5"/>
  <c r="S400" i="5"/>
  <c r="T400" i="5"/>
  <c r="T404" i="5"/>
  <c r="S404" i="5"/>
  <c r="S405" i="5"/>
  <c r="T405" i="5"/>
  <c r="S408" i="5"/>
  <c r="T408" i="5"/>
  <c r="S413" i="5"/>
  <c r="T413" i="5"/>
  <c r="S416" i="5"/>
  <c r="T416" i="5"/>
  <c r="T420" i="5"/>
  <c r="S420" i="5"/>
  <c r="T421" i="5"/>
  <c r="S421" i="5"/>
  <c r="T424" i="5"/>
  <c r="S424" i="5"/>
  <c r="T425" i="5"/>
  <c r="S425" i="5"/>
  <c r="S433" i="5"/>
  <c r="T433" i="5"/>
  <c r="T436" i="5"/>
  <c r="S436" i="5"/>
  <c r="T440" i="5"/>
  <c r="S440" i="5"/>
  <c r="T441" i="5"/>
  <c r="S441" i="5"/>
  <c r="S444" i="5"/>
  <c r="T444" i="5"/>
  <c r="S445" i="5"/>
  <c r="T445" i="5"/>
  <c r="T448" i="5"/>
  <c r="S448" i="5"/>
  <c r="T453" i="5"/>
  <c r="S453" i="5"/>
  <c r="T461" i="5"/>
  <c r="S461" i="5"/>
  <c r="S464" i="5"/>
  <c r="T464" i="5"/>
  <c r="S468" i="5"/>
  <c r="T468" i="5"/>
  <c r="S470" i="5"/>
  <c r="T470" i="5"/>
  <c r="S479" i="5"/>
  <c r="T479" i="5"/>
  <c r="H189" i="5"/>
  <c r="F189" i="5"/>
  <c r="I189" i="5"/>
  <c r="J189" i="5"/>
  <c r="R194" i="5"/>
  <c r="J194" i="5"/>
  <c r="E201" i="5"/>
  <c r="X201" i="5" s="1"/>
  <c r="H201" i="5"/>
  <c r="I201" i="5"/>
  <c r="F201" i="5"/>
  <c r="E207" i="5"/>
  <c r="X207" i="5" s="1"/>
  <c r="R207" i="5"/>
  <c r="J207" i="5"/>
  <c r="E215" i="5"/>
  <c r="X215" i="5" s="1"/>
  <c r="R215" i="5"/>
  <c r="J215" i="5"/>
  <c r="E239" i="5"/>
  <c r="X239" i="5" s="1"/>
  <c r="H239" i="5"/>
  <c r="J239" i="5"/>
  <c r="I262" i="5"/>
  <c r="R262" i="5"/>
  <c r="H262" i="5"/>
  <c r="F262" i="5"/>
  <c r="F290" i="5"/>
  <c r="E290" i="5"/>
  <c r="X290" i="5" s="1"/>
  <c r="E293" i="5"/>
  <c r="X293" i="5" s="1"/>
  <c r="J293" i="5"/>
  <c r="H293" i="5"/>
  <c r="I293" i="5"/>
  <c r="J297" i="5"/>
  <c r="H297" i="5"/>
  <c r="R303" i="5"/>
  <c r="I303" i="5"/>
  <c r="J303" i="5"/>
  <c r="E303" i="5"/>
  <c r="X303" i="5" s="1"/>
  <c r="F303" i="5"/>
  <c r="J306" i="5"/>
  <c r="F306" i="5"/>
  <c r="E306" i="5"/>
  <c r="X306" i="5" s="1"/>
  <c r="I306" i="5"/>
  <c r="F314" i="5"/>
  <c r="J314" i="5"/>
  <c r="J330" i="5"/>
  <c r="I330" i="5"/>
  <c r="F330" i="5"/>
  <c r="E330" i="5"/>
  <c r="X330" i="5" s="1"/>
  <c r="E334" i="5"/>
  <c r="X334" i="5" s="1"/>
  <c r="I334" i="5"/>
  <c r="R334" i="5"/>
  <c r="F334" i="5"/>
  <c r="H379" i="5"/>
  <c r="J379" i="5"/>
  <c r="R391" i="5"/>
  <c r="H391" i="5"/>
  <c r="J391" i="5"/>
  <c r="E391" i="5"/>
  <c r="X391" i="5" s="1"/>
  <c r="H395" i="5"/>
  <c r="J395" i="5"/>
  <c r="R395" i="5"/>
  <c r="E395" i="5"/>
  <c r="X395" i="5" s="1"/>
  <c r="J403" i="5"/>
  <c r="R403" i="5"/>
  <c r="H403" i="5"/>
  <c r="E403" i="5"/>
  <c r="X403" i="5" s="1"/>
  <c r="J411" i="5"/>
  <c r="H411" i="5"/>
  <c r="E411" i="5"/>
  <c r="X411" i="5" s="1"/>
  <c r="R411" i="5"/>
  <c r="R415" i="5"/>
  <c r="H415" i="5"/>
  <c r="J419" i="5"/>
  <c r="R419" i="5"/>
  <c r="H419" i="5"/>
  <c r="E419" i="5"/>
  <c r="X419" i="5" s="1"/>
  <c r="R423" i="5"/>
  <c r="J423" i="5"/>
  <c r="E427" i="5"/>
  <c r="X427" i="5" s="1"/>
  <c r="R427" i="5"/>
  <c r="E431" i="5"/>
  <c r="X431" i="5" s="1"/>
  <c r="J431" i="5"/>
  <c r="H431" i="5"/>
  <c r="R431" i="5"/>
  <c r="E435" i="5"/>
  <c r="X435" i="5" s="1"/>
  <c r="J435" i="5"/>
  <c r="H435" i="5"/>
  <c r="R435" i="5"/>
  <c r="J439" i="5"/>
  <c r="R439" i="5"/>
  <c r="E439" i="5"/>
  <c r="X439" i="5" s="1"/>
  <c r="H439" i="5"/>
  <c r="H447" i="5"/>
  <c r="J447" i="5"/>
  <c r="R447" i="5"/>
  <c r="E447" i="5"/>
  <c r="X447" i="5" s="1"/>
  <c r="I463" i="5"/>
  <c r="H463" i="5"/>
  <c r="J463" i="5"/>
  <c r="F463" i="5"/>
  <c r="G55" i="4"/>
  <c r="G74" i="4"/>
  <c r="G37" i="4"/>
  <c r="G43" i="4"/>
  <c r="G49" i="4"/>
  <c r="G61" i="4"/>
  <c r="G31" i="4"/>
  <c r="G67" i="4"/>
  <c r="C135" i="5"/>
  <c r="C155" i="5"/>
  <c r="C161" i="5"/>
  <c r="C178" i="5"/>
  <c r="C198" i="5"/>
  <c r="C218" i="5"/>
  <c r="C227" i="5"/>
  <c r="C255" i="5"/>
  <c r="C274" i="5"/>
  <c r="C286" i="5"/>
  <c r="C285" i="5"/>
  <c r="C272" i="5"/>
  <c r="C251" i="5"/>
  <c r="C226" i="5"/>
  <c r="C188" i="5"/>
  <c r="C174" i="5"/>
  <c r="C142" i="5"/>
  <c r="C219" i="5"/>
  <c r="C210" i="5"/>
  <c r="C187" i="5"/>
  <c r="C143" i="5"/>
  <c r="C172" i="5"/>
  <c r="C158" i="5"/>
  <c r="C146" i="5"/>
  <c r="C197" i="5"/>
  <c r="C223" i="5"/>
  <c r="C213" i="5"/>
  <c r="C183" i="5"/>
  <c r="C169" i="5"/>
  <c r="C156" i="5"/>
  <c r="C131" i="5"/>
  <c r="C287" i="5"/>
  <c r="C277" i="5"/>
  <c r="C243" i="5"/>
  <c r="C230" i="5"/>
  <c r="C222" i="5"/>
  <c r="C214" i="5"/>
  <c r="C192" i="5"/>
  <c r="C177" i="5"/>
  <c r="C159" i="5"/>
  <c r="C157" i="5"/>
  <c r="C144" i="5"/>
  <c r="C129" i="5"/>
  <c r="C265" i="5"/>
  <c r="C283" i="5"/>
  <c r="C273" i="5"/>
  <c r="C281" i="5"/>
  <c r="C267" i="5"/>
  <c r="C253" i="5"/>
  <c r="C225" i="5"/>
  <c r="C217" i="5"/>
  <c r="C134" i="5"/>
  <c r="C154" i="5"/>
  <c r="C164" i="5"/>
  <c r="C179" i="5"/>
  <c r="C209" i="5"/>
  <c r="C221" i="5"/>
  <c r="C229" i="5"/>
  <c r="C249" i="5"/>
  <c r="C266" i="5"/>
  <c r="C279" i="5"/>
  <c r="C258" i="5"/>
  <c r="C237" i="5"/>
  <c r="A17" i="6"/>
  <c r="B35" i="4"/>
  <c r="A22" i="6" s="1"/>
  <c r="B51" i="4"/>
  <c r="A35" i="6" s="1"/>
  <c r="B57" i="4"/>
  <c r="A40" i="6" s="1"/>
  <c r="A25" i="6"/>
  <c r="B63" i="4"/>
  <c r="A45" i="6" s="1"/>
  <c r="B69" i="4"/>
  <c r="A50" i="6" s="1"/>
  <c r="D61" i="4"/>
  <c r="D37" i="4"/>
  <c r="D31" i="4"/>
  <c r="D55" i="4"/>
  <c r="D67" i="4"/>
  <c r="D49" i="4"/>
  <c r="D74" i="4"/>
  <c r="D43" i="4"/>
  <c r="B34" i="4"/>
  <c r="A21" i="6" s="1"/>
  <c r="A16" i="6"/>
  <c r="C68" i="5"/>
  <c r="C96" i="5"/>
  <c r="C120" i="5"/>
  <c r="C149" i="5"/>
  <c r="C208" i="5"/>
  <c r="C244" i="5"/>
  <c r="C284" i="5"/>
  <c r="C24" i="5"/>
  <c r="C33" i="5"/>
  <c r="C49" i="5"/>
  <c r="C69" i="5"/>
  <c r="C102" i="5"/>
  <c r="C123" i="5"/>
  <c r="B74" i="5"/>
  <c r="B94" i="5"/>
  <c r="B104" i="5"/>
  <c r="B115" i="5"/>
  <c r="B122" i="5"/>
  <c r="B130" i="5"/>
  <c r="B154" i="5"/>
  <c r="B169" i="5"/>
  <c r="B198" i="5"/>
  <c r="B210" i="5"/>
  <c r="B220" i="5"/>
  <c r="B229" i="5"/>
  <c r="B249" i="5"/>
  <c r="B267" i="5"/>
  <c r="B287" i="5"/>
  <c r="C21" i="5"/>
  <c r="C43" i="5"/>
  <c r="C56" i="5"/>
  <c r="C74" i="5"/>
  <c r="C139" i="5"/>
  <c r="C224" i="5"/>
  <c r="B81" i="5"/>
  <c r="B103" i="5"/>
  <c r="B112" i="5"/>
  <c r="B119" i="5"/>
  <c r="B131" i="5"/>
  <c r="B144" i="5"/>
  <c r="B152" i="5"/>
  <c r="B168" i="5"/>
  <c r="B178" i="5"/>
  <c r="B187" i="5"/>
  <c r="B214" i="5"/>
  <c r="B224" i="5"/>
  <c r="C40" i="5"/>
  <c r="C50" i="5"/>
  <c r="C63" i="5"/>
  <c r="C72" i="5"/>
  <c r="C87" i="5"/>
  <c r="C115" i="5"/>
  <c r="C151" i="5"/>
  <c r="C173" i="5"/>
  <c r="C268" i="5"/>
  <c r="C31" i="5"/>
  <c r="C47" i="5"/>
  <c r="C61" i="5"/>
  <c r="C83" i="5"/>
  <c r="C112" i="5"/>
  <c r="C124" i="5"/>
  <c r="B90" i="5"/>
  <c r="B110" i="5"/>
  <c r="B123" i="5"/>
  <c r="B139" i="5"/>
  <c r="B157" i="5"/>
  <c r="B163" i="5"/>
  <c r="B172" i="5"/>
  <c r="B180" i="5"/>
  <c r="B188" i="5"/>
  <c r="B208" i="5"/>
  <c r="B218" i="5"/>
  <c r="B226" i="5"/>
  <c r="B251" i="5"/>
  <c r="B272" i="5"/>
  <c r="B284" i="5"/>
  <c r="C20" i="5"/>
  <c r="C48" i="5"/>
  <c r="C62" i="5"/>
  <c r="C78" i="5"/>
  <c r="C90" i="5"/>
  <c r="C101" i="5"/>
  <c r="C133" i="5"/>
  <c r="C163" i="5"/>
  <c r="C220" i="5"/>
  <c r="C280" i="5"/>
  <c r="C25" i="5"/>
  <c r="C38" i="5"/>
  <c r="C53" i="5"/>
  <c r="C73" i="5"/>
  <c r="C89" i="5"/>
  <c r="C106" i="5"/>
  <c r="C125" i="5"/>
  <c r="B83" i="5"/>
  <c r="B97" i="5"/>
  <c r="B106" i="5"/>
  <c r="B127" i="5"/>
  <c r="B148" i="5"/>
  <c r="B212" i="5"/>
  <c r="B227" i="5"/>
  <c r="B237" i="5"/>
  <c r="B252" i="5"/>
  <c r="B280" i="5"/>
  <c r="C34" i="5"/>
  <c r="C44" i="5"/>
  <c r="C70" i="5"/>
  <c r="C80" i="5"/>
  <c r="C91" i="5"/>
  <c r="C136" i="5"/>
  <c r="C153" i="5"/>
  <c r="C252" i="5"/>
  <c r="C26" i="5"/>
  <c r="C32" i="5"/>
  <c r="C51" i="5"/>
  <c r="C67" i="5"/>
  <c r="C94" i="5"/>
  <c r="C108" i="5"/>
  <c r="C119" i="5"/>
  <c r="C128" i="5"/>
  <c r="B76" i="5"/>
  <c r="B108" i="5"/>
  <c r="B120" i="5"/>
  <c r="B129" i="5"/>
  <c r="B146" i="5"/>
  <c r="B155" i="5"/>
  <c r="B174" i="5"/>
  <c r="B213" i="5"/>
  <c r="B225" i="5"/>
  <c r="B244" i="5"/>
  <c r="B265" i="5"/>
  <c r="B274" i="5"/>
  <c r="C29" i="5"/>
  <c r="C52" i="5"/>
  <c r="C66" i="5"/>
  <c r="C82" i="5"/>
  <c r="C107" i="5"/>
  <c r="C141" i="5"/>
  <c r="B20" i="5"/>
  <c r="B21" i="5"/>
  <c r="B22" i="5"/>
  <c r="C28" i="5"/>
  <c r="C41" i="5"/>
  <c r="C57" i="5"/>
  <c r="C77" i="5"/>
  <c r="C95" i="5"/>
  <c r="C110" i="5"/>
  <c r="C121" i="5"/>
  <c r="B75" i="5"/>
  <c r="B96" i="5"/>
  <c r="B105" i="5"/>
  <c r="B124" i="5"/>
  <c r="B134" i="5"/>
  <c r="B141" i="5"/>
  <c r="B149" i="5"/>
  <c r="B158" i="5"/>
  <c r="B23" i="5"/>
  <c r="B24" i="5"/>
  <c r="B25" i="5"/>
  <c r="B26" i="5"/>
  <c r="B209" i="5"/>
  <c r="B219" i="5"/>
  <c r="B230" i="5"/>
  <c r="B28" i="5"/>
  <c r="B255" i="5"/>
  <c r="B29" i="5"/>
  <c r="B266" i="5"/>
  <c r="B281" i="5"/>
  <c r="C37" i="5"/>
  <c r="C54" i="5"/>
  <c r="C71" i="5"/>
  <c r="C86" i="5"/>
  <c r="C117" i="5"/>
  <c r="C152" i="5"/>
  <c r="C180" i="5"/>
  <c r="C212" i="5"/>
  <c r="B30" i="5"/>
  <c r="C248" i="5"/>
  <c r="C27" i="5"/>
  <c r="C35" i="5"/>
  <c r="C45" i="5"/>
  <c r="C59" i="5"/>
  <c r="C81" i="5"/>
  <c r="C97" i="5"/>
  <c r="C122" i="5"/>
  <c r="C130" i="5"/>
  <c r="B78" i="5"/>
  <c r="B31" i="5"/>
  <c r="B95" i="5"/>
  <c r="B121" i="5"/>
  <c r="B32" i="5"/>
  <c r="B135" i="5"/>
  <c r="B142" i="5"/>
  <c r="B159" i="5"/>
  <c r="B177" i="5"/>
  <c r="B34" i="5"/>
  <c r="B217" i="5"/>
  <c r="B228" i="5"/>
  <c r="B36" i="5"/>
  <c r="B38" i="5"/>
  <c r="B40" i="5"/>
  <c r="B41" i="5"/>
  <c r="B253" i="5"/>
  <c r="B43" i="5"/>
  <c r="B279" i="5"/>
  <c r="B67" i="5"/>
  <c r="B45" i="5"/>
  <c r="B85" i="5"/>
  <c r="B47" i="5"/>
  <c r="B49" i="5"/>
  <c r="B102" i="5"/>
  <c r="B51" i="5"/>
  <c r="B53" i="5"/>
  <c r="B55" i="5"/>
  <c r="B118" i="5"/>
  <c r="B126" i="5"/>
  <c r="B61" i="5"/>
  <c r="B64" i="5"/>
  <c r="B156" i="5"/>
  <c r="B164" i="5"/>
  <c r="B173" i="5"/>
  <c r="B183" i="5"/>
  <c r="B66" i="5"/>
  <c r="B69" i="5"/>
  <c r="B71" i="5"/>
  <c r="B72" i="5"/>
  <c r="B77" i="5"/>
  <c r="B82" i="5"/>
  <c r="B222" i="5"/>
  <c r="B86" i="5"/>
  <c r="B87" i="5"/>
  <c r="B91" i="5"/>
  <c r="B243" i="5"/>
  <c r="B117" i="5"/>
  <c r="B128" i="5"/>
  <c r="B285" i="5"/>
  <c r="C36" i="5"/>
  <c r="B136" i="5"/>
  <c r="C64" i="5"/>
  <c r="C76" i="5"/>
  <c r="B143" i="5"/>
  <c r="C104" i="5"/>
  <c r="C148" i="5"/>
  <c r="C168" i="5"/>
  <c r="C228" i="5"/>
  <c r="C30" i="5"/>
  <c r="C42" i="5"/>
  <c r="C65" i="5"/>
  <c r="C85" i="5"/>
  <c r="C105" i="5"/>
  <c r="C118" i="5"/>
  <c r="C127" i="5"/>
  <c r="B27" i="5"/>
  <c r="B33" i="5"/>
  <c r="B35" i="5"/>
  <c r="B37" i="5"/>
  <c r="B39" i="5"/>
  <c r="B42" i="5"/>
  <c r="B44" i="5"/>
  <c r="B46" i="5"/>
  <c r="B48" i="5"/>
  <c r="B50" i="5"/>
  <c r="B52" i="5"/>
  <c r="B54" i="5"/>
  <c r="B56" i="5"/>
  <c r="B57" i="5"/>
  <c r="B151" i="5"/>
  <c r="B59" i="5"/>
  <c r="B60" i="5"/>
  <c r="B62" i="5"/>
  <c r="B63" i="5"/>
  <c r="B65" i="5"/>
  <c r="B68" i="5"/>
  <c r="B70" i="5"/>
  <c r="B73" i="5"/>
  <c r="B80" i="5"/>
  <c r="B161" i="5"/>
  <c r="B89" i="5"/>
  <c r="B197" i="5"/>
  <c r="B223" i="5"/>
  <c r="B101" i="5"/>
  <c r="B107" i="5"/>
  <c r="B258" i="5"/>
  <c r="B125" i="5"/>
  <c r="B133" i="5"/>
  <c r="B153" i="5"/>
  <c r="B268" i="5"/>
  <c r="B277" i="5"/>
  <c r="B286" i="5"/>
  <c r="B179" i="5"/>
  <c r="C23" i="5"/>
  <c r="B192" i="5"/>
  <c r="B221" i="5"/>
  <c r="B248" i="5"/>
  <c r="C46" i="5"/>
  <c r="C60" i="5"/>
  <c r="B273" i="5"/>
  <c r="B283" i="5"/>
  <c r="C22" i="5"/>
  <c r="C39" i="5"/>
  <c r="C55" i="5"/>
  <c r="C75" i="5"/>
  <c r="C103" i="5"/>
  <c r="C126" i="5"/>
  <c r="J109" i="5"/>
  <c r="G109" i="5"/>
  <c r="F109" i="5"/>
  <c r="E109" i="5"/>
  <c r="X109" i="5" s="1"/>
  <c r="R109" i="5"/>
  <c r="I109" i="5"/>
  <c r="H109" i="5"/>
  <c r="B6" i="5"/>
  <c r="B7" i="5"/>
  <c r="B9" i="5"/>
  <c r="B10" i="5"/>
  <c r="B11" i="5"/>
  <c r="B12" i="5"/>
  <c r="B14" i="5"/>
  <c r="B16" i="5"/>
  <c r="B17" i="5"/>
  <c r="C16" i="5"/>
  <c r="C12" i="5"/>
  <c r="C9" i="5"/>
  <c r="C10" i="5"/>
  <c r="C7" i="5"/>
  <c r="C15" i="5"/>
  <c r="C19" i="5"/>
  <c r="C8" i="5"/>
  <c r="C14" i="5"/>
  <c r="C18" i="5"/>
  <c r="C6" i="5"/>
  <c r="C13" i="5"/>
  <c r="C17" i="5"/>
  <c r="C11" i="5"/>
  <c r="B8" i="5"/>
  <c r="B13" i="5"/>
  <c r="B15" i="5"/>
  <c r="B18" i="5"/>
  <c r="B19" i="5"/>
  <c r="C5" i="5"/>
  <c r="B5" i="5"/>
  <c r="C37" i="6"/>
  <c r="C52" i="6"/>
  <c r="C32" i="6"/>
  <c r="C22" i="6"/>
  <c r="C27" i="6"/>
  <c r="C17" i="6"/>
  <c r="C42" i="6"/>
  <c r="D47" i="6"/>
  <c r="C47" i="6"/>
  <c r="C25" i="6"/>
  <c r="C30" i="6"/>
  <c r="C35" i="6"/>
  <c r="C20" i="6"/>
  <c r="C40" i="6"/>
  <c r="D40" i="6"/>
  <c r="C50" i="6"/>
  <c r="D50" i="6"/>
  <c r="D20" i="6"/>
  <c r="K66" i="6"/>
  <c r="D45" i="6"/>
  <c r="C45" i="6"/>
  <c r="C46" i="6"/>
  <c r="C36" i="6"/>
  <c r="D31" i="6"/>
  <c r="C31" i="6"/>
  <c r="D26" i="6"/>
  <c r="C26" i="6"/>
  <c r="D21" i="6"/>
  <c r="C21" i="6"/>
  <c r="K67" i="6"/>
  <c r="D41" i="6"/>
  <c r="C41" i="6"/>
  <c r="D51" i="6"/>
  <c r="C51" i="6"/>
  <c r="C24" i="6"/>
  <c r="C49" i="6"/>
  <c r="C14" i="6"/>
  <c r="C19" i="6"/>
  <c r="C29" i="6"/>
  <c r="C39" i="6"/>
  <c r="D39" i="6"/>
  <c r="C44" i="6"/>
  <c r="D44" i="6"/>
  <c r="D34" i="6"/>
  <c r="C34" i="6"/>
  <c r="F58" i="6"/>
  <c r="H58" i="6" s="1"/>
  <c r="F63" i="6"/>
  <c r="H63" i="6" s="1"/>
  <c r="F55" i="6"/>
  <c r="F57" i="6"/>
  <c r="H57" i="6" s="1"/>
  <c r="H54" i="6"/>
  <c r="F60" i="6"/>
  <c r="H60" i="6" s="1"/>
  <c r="F59" i="6"/>
  <c r="H59" i="6" s="1"/>
  <c r="F62" i="6"/>
  <c r="H62" i="6" s="1"/>
  <c r="B56" i="4"/>
  <c r="A39" i="6" s="1"/>
  <c r="B50" i="4"/>
  <c r="A34" i="6" s="1"/>
  <c r="B62" i="4"/>
  <c r="A44" i="6" s="1"/>
  <c r="B68" i="4"/>
  <c r="A49" i="6" s="1"/>
  <c r="A24" i="6"/>
  <c r="H64" i="6"/>
  <c r="B64" i="6"/>
  <c r="V272" i="5" l="1"/>
  <c r="G272" i="5" s="1"/>
  <c r="V223" i="5"/>
  <c r="G223" i="5" s="1"/>
  <c r="V287" i="5"/>
  <c r="G287" i="5"/>
  <c r="V68" i="5"/>
  <c r="G68" i="5" s="1"/>
  <c r="V96" i="5"/>
  <c r="G96" i="5"/>
  <c r="V120" i="5"/>
  <c r="G120" i="5" s="1"/>
  <c r="V149" i="5"/>
  <c r="G149" i="5" s="1"/>
  <c r="V208" i="5"/>
  <c r="G208" i="5"/>
  <c r="V244" i="5"/>
  <c r="G244" i="5"/>
  <c r="V284" i="5"/>
  <c r="G284" i="5"/>
  <c r="V24" i="5"/>
  <c r="G24" i="5" s="1"/>
  <c r="V33" i="5"/>
  <c r="G33" i="5" s="1"/>
  <c r="V49" i="5"/>
  <c r="G49" i="5" s="1"/>
  <c r="V69" i="5"/>
  <c r="G69" i="5" s="1"/>
  <c r="V102" i="5"/>
  <c r="G102" i="5" s="1"/>
  <c r="V123" i="5"/>
  <c r="G123" i="5" s="1"/>
  <c r="AB74" i="5"/>
  <c r="AB94" i="5"/>
  <c r="AB104" i="5"/>
  <c r="AB115" i="5"/>
  <c r="AB122" i="5"/>
  <c r="AB130" i="5"/>
  <c r="AB154" i="5"/>
  <c r="V154" i="5"/>
  <c r="AB169" i="5"/>
  <c r="V169" i="5"/>
  <c r="AB198" i="5"/>
  <c r="V198" i="5"/>
  <c r="AB210" i="5"/>
  <c r="V210" i="5"/>
  <c r="AB220" i="5"/>
  <c r="AB229" i="5"/>
  <c r="V229" i="5"/>
  <c r="V249" i="5"/>
  <c r="AB249" i="5"/>
  <c r="AB267" i="5"/>
  <c r="V267" i="5"/>
  <c r="AB287" i="5"/>
  <c r="S287" i="5"/>
  <c r="T287" i="5"/>
  <c r="V21" i="5"/>
  <c r="G21" i="5"/>
  <c r="V43" i="5"/>
  <c r="G43" i="5" s="1"/>
  <c r="V56" i="5"/>
  <c r="G56" i="5" s="1"/>
  <c r="V74" i="5"/>
  <c r="G74" i="5"/>
  <c r="V139" i="5"/>
  <c r="G139" i="5" s="1"/>
  <c r="V224" i="5"/>
  <c r="G224" i="5" s="1"/>
  <c r="AB81" i="5"/>
  <c r="AB103" i="5"/>
  <c r="AB112" i="5"/>
  <c r="AB119" i="5"/>
  <c r="V131" i="5"/>
  <c r="AB131" i="5"/>
  <c r="V144" i="5"/>
  <c r="AB144" i="5"/>
  <c r="AB152" i="5"/>
  <c r="AB168" i="5"/>
  <c r="V178" i="5"/>
  <c r="AB178" i="5"/>
  <c r="AB187" i="5"/>
  <c r="V187" i="5"/>
  <c r="V214" i="5"/>
  <c r="AB214" i="5"/>
  <c r="AB224" i="5"/>
  <c r="V40" i="5"/>
  <c r="G40" i="5" s="1"/>
  <c r="V50" i="5"/>
  <c r="G50" i="5" s="1"/>
  <c r="V63" i="5"/>
  <c r="G63" i="5" s="1"/>
  <c r="V72" i="5"/>
  <c r="G72" i="5" s="1"/>
  <c r="V87" i="5"/>
  <c r="G87" i="5" s="1"/>
  <c r="V115" i="5"/>
  <c r="G115" i="5" s="1"/>
  <c r="V151" i="5"/>
  <c r="G151" i="5" s="1"/>
  <c r="V173" i="5"/>
  <c r="G173" i="5" s="1"/>
  <c r="V268" i="5"/>
  <c r="G268" i="5" s="1"/>
  <c r="V31" i="5"/>
  <c r="G31" i="5" s="1"/>
  <c r="V47" i="5"/>
  <c r="G47" i="5" s="1"/>
  <c r="V61" i="5"/>
  <c r="G61" i="5" s="1"/>
  <c r="V83" i="5"/>
  <c r="G83" i="5" s="1"/>
  <c r="V112" i="5"/>
  <c r="G112" i="5" s="1"/>
  <c r="V124" i="5"/>
  <c r="G124" i="5"/>
  <c r="AB90" i="5"/>
  <c r="AB110" i="5"/>
  <c r="AB123" i="5"/>
  <c r="AB139" i="5"/>
  <c r="V157" i="5"/>
  <c r="AB157" i="5"/>
  <c r="AB163" i="5"/>
  <c r="AB172" i="5"/>
  <c r="V172" i="5"/>
  <c r="AB180" i="5"/>
  <c r="V188" i="5"/>
  <c r="AB188" i="5"/>
  <c r="AB208" i="5"/>
  <c r="V218" i="5"/>
  <c r="AB218" i="5"/>
  <c r="AB226" i="5"/>
  <c r="V226" i="5"/>
  <c r="AB251" i="5"/>
  <c r="V251" i="5"/>
  <c r="S272" i="5"/>
  <c r="T272" i="5"/>
  <c r="AB272" i="5"/>
  <c r="AB284" i="5"/>
  <c r="V20" i="5"/>
  <c r="G20" i="5" s="1"/>
  <c r="V48" i="5"/>
  <c r="G48" i="5" s="1"/>
  <c r="V62" i="5"/>
  <c r="G62" i="5" s="1"/>
  <c r="V78" i="5"/>
  <c r="G78" i="5" s="1"/>
  <c r="V90" i="5"/>
  <c r="G90" i="5" s="1"/>
  <c r="V101" i="5"/>
  <c r="G101" i="5" s="1"/>
  <c r="V133" i="5"/>
  <c r="G133" i="5" s="1"/>
  <c r="V163" i="5"/>
  <c r="G163" i="5" s="1"/>
  <c r="V220" i="5"/>
  <c r="G220" i="5" s="1"/>
  <c r="V280" i="5"/>
  <c r="G280" i="5" s="1"/>
  <c r="V25" i="5"/>
  <c r="G25" i="5" s="1"/>
  <c r="V38" i="5"/>
  <c r="G38" i="5"/>
  <c r="V53" i="5"/>
  <c r="G53" i="5"/>
  <c r="V73" i="5"/>
  <c r="G73" i="5"/>
  <c r="V89" i="5"/>
  <c r="G89" i="5"/>
  <c r="V106" i="5"/>
  <c r="G106" i="5" s="1"/>
  <c r="V125" i="5"/>
  <c r="G125" i="5"/>
  <c r="AB83" i="5"/>
  <c r="AB97" i="5"/>
  <c r="AB106" i="5"/>
  <c r="AB127" i="5"/>
  <c r="AB148" i="5"/>
  <c r="AB212" i="5"/>
  <c r="AB227" i="5"/>
  <c r="V227" i="5"/>
  <c r="V237" i="5"/>
  <c r="AB237" i="5"/>
  <c r="AB252" i="5"/>
  <c r="AB280" i="5"/>
  <c r="V34" i="5"/>
  <c r="G34" i="5" s="1"/>
  <c r="V44" i="5"/>
  <c r="G44" i="5" s="1"/>
  <c r="V70" i="5"/>
  <c r="G70" i="5" s="1"/>
  <c r="V80" i="5"/>
  <c r="G80" i="5" s="1"/>
  <c r="V91" i="5"/>
  <c r="G91" i="5" s="1"/>
  <c r="V136" i="5"/>
  <c r="G136" i="5" s="1"/>
  <c r="V153" i="5"/>
  <c r="G153" i="5" s="1"/>
  <c r="V252" i="5"/>
  <c r="G252" i="5" s="1"/>
  <c r="V26" i="5"/>
  <c r="G26" i="5" s="1"/>
  <c r="V32" i="5"/>
  <c r="G32" i="5" s="1"/>
  <c r="V51" i="5"/>
  <c r="G51" i="5" s="1"/>
  <c r="V67" i="5"/>
  <c r="G67" i="5" s="1"/>
  <c r="V94" i="5"/>
  <c r="G94" i="5" s="1"/>
  <c r="V108" i="5"/>
  <c r="G108" i="5" s="1"/>
  <c r="V119" i="5"/>
  <c r="G119" i="5"/>
  <c r="V128" i="5"/>
  <c r="G128" i="5" s="1"/>
  <c r="AB76" i="5"/>
  <c r="AB108" i="5"/>
  <c r="AB120" i="5"/>
  <c r="AB129" i="5"/>
  <c r="V129" i="5"/>
  <c r="AB146" i="5"/>
  <c r="V146" i="5"/>
  <c r="AB155" i="5"/>
  <c r="V155" i="5"/>
  <c r="AB174" i="5"/>
  <c r="V174" i="5"/>
  <c r="AB213" i="5"/>
  <c r="V213" i="5"/>
  <c r="AB225" i="5"/>
  <c r="V225" i="5"/>
  <c r="AB244" i="5"/>
  <c r="AB265" i="5"/>
  <c r="V265" i="5"/>
  <c r="AB274" i="5"/>
  <c r="V274" i="5"/>
  <c r="V29" i="5"/>
  <c r="G29" i="5" s="1"/>
  <c r="V52" i="5"/>
  <c r="G52" i="5" s="1"/>
  <c r="V66" i="5"/>
  <c r="G66" i="5" s="1"/>
  <c r="V82" i="5"/>
  <c r="G82" i="5"/>
  <c r="V107" i="5"/>
  <c r="G107" i="5" s="1"/>
  <c r="V141" i="5"/>
  <c r="G141" i="5" s="1"/>
  <c r="AB20" i="5"/>
  <c r="AB21" i="5"/>
  <c r="AB22" i="5"/>
  <c r="V28" i="5"/>
  <c r="G28" i="5" s="1"/>
  <c r="V41" i="5"/>
  <c r="G41" i="5" s="1"/>
  <c r="V57" i="5"/>
  <c r="G57" i="5" s="1"/>
  <c r="V77" i="5"/>
  <c r="G77" i="5" s="1"/>
  <c r="V95" i="5"/>
  <c r="G95" i="5" s="1"/>
  <c r="V110" i="5"/>
  <c r="G110" i="5" s="1"/>
  <c r="V121" i="5"/>
  <c r="G121" i="5" s="1"/>
  <c r="AB75" i="5"/>
  <c r="AB96" i="5"/>
  <c r="AB105" i="5"/>
  <c r="AB124" i="5"/>
  <c r="AB134" i="5"/>
  <c r="V134" i="5"/>
  <c r="AB141" i="5"/>
  <c r="AB149" i="5"/>
  <c r="V158" i="5"/>
  <c r="AB158" i="5"/>
  <c r="AB23" i="5"/>
  <c r="AB24" i="5"/>
  <c r="AB25" i="5"/>
  <c r="AB26" i="5"/>
  <c r="AB209" i="5"/>
  <c r="V209" i="5"/>
  <c r="V219" i="5"/>
  <c r="AB219" i="5"/>
  <c r="V230" i="5"/>
  <c r="AB230" i="5"/>
  <c r="AB28" i="5"/>
  <c r="V255" i="5"/>
  <c r="AB255" i="5"/>
  <c r="AB29" i="5"/>
  <c r="V266" i="5"/>
  <c r="AB266" i="5"/>
  <c r="AB281" i="5"/>
  <c r="V281" i="5"/>
  <c r="V37" i="5"/>
  <c r="G37" i="5"/>
  <c r="V54" i="5"/>
  <c r="G54" i="5" s="1"/>
  <c r="V71" i="5"/>
  <c r="G71" i="5" s="1"/>
  <c r="V86" i="5"/>
  <c r="G86" i="5" s="1"/>
  <c r="V117" i="5"/>
  <c r="G117" i="5" s="1"/>
  <c r="V152" i="5"/>
  <c r="G152" i="5" s="1"/>
  <c r="V180" i="5"/>
  <c r="G180" i="5" s="1"/>
  <c r="V212" i="5"/>
  <c r="G212" i="5" s="1"/>
  <c r="AB30" i="5"/>
  <c r="V248" i="5"/>
  <c r="G248" i="5" s="1"/>
  <c r="V27" i="5"/>
  <c r="G27" i="5"/>
  <c r="V35" i="5"/>
  <c r="G35" i="5" s="1"/>
  <c r="V45" i="5"/>
  <c r="G45" i="5" s="1"/>
  <c r="V59" i="5"/>
  <c r="G59" i="5" s="1"/>
  <c r="V81" i="5"/>
  <c r="G81" i="5" s="1"/>
  <c r="V97" i="5"/>
  <c r="G97" i="5" s="1"/>
  <c r="V122" i="5"/>
  <c r="G122" i="5" s="1"/>
  <c r="V130" i="5"/>
  <c r="G130" i="5" s="1"/>
  <c r="AB78" i="5"/>
  <c r="AB31" i="5"/>
  <c r="AB95" i="5"/>
  <c r="AB121" i="5"/>
  <c r="AB32" i="5"/>
  <c r="V135" i="5"/>
  <c r="AB135" i="5"/>
  <c r="AB142" i="5"/>
  <c r="V142" i="5"/>
  <c r="AB159" i="5"/>
  <c r="V159" i="5"/>
  <c r="V177" i="5"/>
  <c r="AB177" i="5"/>
  <c r="AB34" i="5"/>
  <c r="V217" i="5"/>
  <c r="AB217" i="5"/>
  <c r="AB228" i="5"/>
  <c r="AB36" i="5"/>
  <c r="AB38" i="5"/>
  <c r="AB40" i="5"/>
  <c r="AB41" i="5"/>
  <c r="V253" i="5"/>
  <c r="AB253" i="5"/>
  <c r="AB43" i="5"/>
  <c r="V279" i="5"/>
  <c r="AB279" i="5"/>
  <c r="AB67" i="5"/>
  <c r="T45" i="5"/>
  <c r="S45" i="5"/>
  <c r="AB45" i="5"/>
  <c r="AB85" i="5"/>
  <c r="AB47" i="5"/>
  <c r="AB49" i="5"/>
  <c r="AB102" i="5"/>
  <c r="AB51" i="5"/>
  <c r="T53" i="5"/>
  <c r="AB53" i="5"/>
  <c r="S53" i="5"/>
  <c r="AB55" i="5"/>
  <c r="AB118" i="5"/>
  <c r="AB126" i="5"/>
  <c r="AB61" i="5"/>
  <c r="AB64" i="5"/>
  <c r="V156" i="5"/>
  <c r="AB156" i="5"/>
  <c r="AB164" i="5"/>
  <c r="V164" i="5"/>
  <c r="AB173" i="5"/>
  <c r="V183" i="5"/>
  <c r="AB183" i="5"/>
  <c r="AB66" i="5"/>
  <c r="AB69" i="5"/>
  <c r="AB71" i="5"/>
  <c r="AB72" i="5"/>
  <c r="AB77" i="5"/>
  <c r="AB82" i="5"/>
  <c r="V222" i="5"/>
  <c r="AB222" i="5"/>
  <c r="AB86" i="5"/>
  <c r="AB87" i="5"/>
  <c r="AB91" i="5"/>
  <c r="AB243" i="5"/>
  <c r="V243" i="5"/>
  <c r="AB117" i="5"/>
  <c r="AB128" i="5"/>
  <c r="V285" i="5"/>
  <c r="AB285" i="5"/>
  <c r="V36" i="5"/>
  <c r="G36" i="5" s="1"/>
  <c r="AB136" i="5"/>
  <c r="V64" i="5"/>
  <c r="G64" i="5" s="1"/>
  <c r="V76" i="5"/>
  <c r="G76" i="5" s="1"/>
  <c r="AB143" i="5"/>
  <c r="V143" i="5"/>
  <c r="V104" i="5"/>
  <c r="G104" i="5" s="1"/>
  <c r="V148" i="5"/>
  <c r="G148" i="5" s="1"/>
  <c r="V168" i="5"/>
  <c r="G168" i="5" s="1"/>
  <c r="V228" i="5"/>
  <c r="G228" i="5" s="1"/>
  <c r="V30" i="5"/>
  <c r="G30" i="5" s="1"/>
  <c r="V42" i="5"/>
  <c r="G42" i="5" s="1"/>
  <c r="V65" i="5"/>
  <c r="G65" i="5" s="1"/>
  <c r="V85" i="5"/>
  <c r="G85" i="5" s="1"/>
  <c r="V105" i="5"/>
  <c r="G105" i="5" s="1"/>
  <c r="V118" i="5"/>
  <c r="G118" i="5" s="1"/>
  <c r="V127" i="5"/>
  <c r="G127" i="5" s="1"/>
  <c r="AB27" i="5"/>
  <c r="AB33" i="5"/>
  <c r="AB35" i="5"/>
  <c r="AB37" i="5"/>
  <c r="S39" i="5"/>
  <c r="AB39" i="5"/>
  <c r="T39" i="5"/>
  <c r="AB42" i="5"/>
  <c r="AB44" i="5"/>
  <c r="AB46" i="5"/>
  <c r="AB48" i="5"/>
  <c r="AB50" i="5"/>
  <c r="AB52" i="5"/>
  <c r="AB54" i="5"/>
  <c r="AB56" i="5"/>
  <c r="AB57" i="5"/>
  <c r="AB151" i="5"/>
  <c r="AB59" i="5"/>
  <c r="AB60" i="5"/>
  <c r="AB62" i="5"/>
  <c r="AB63" i="5"/>
  <c r="AB65" i="5"/>
  <c r="S65" i="5"/>
  <c r="T65" i="5"/>
  <c r="AB68" i="5"/>
  <c r="AB70" i="5"/>
  <c r="AB73" i="5"/>
  <c r="AB80" i="5"/>
  <c r="AB161" i="5"/>
  <c r="V161" i="5"/>
  <c r="AB89" i="5"/>
  <c r="V197" i="5"/>
  <c r="AB197" i="5"/>
  <c r="AB223" i="5"/>
  <c r="T223" i="5"/>
  <c r="S223" i="5"/>
  <c r="AB101" i="5"/>
  <c r="AB107" i="5"/>
  <c r="AB258" i="5"/>
  <c r="V258" i="5"/>
  <c r="AB125" i="5"/>
  <c r="AB133" i="5"/>
  <c r="AB153" i="5"/>
  <c r="AB268" i="5"/>
  <c r="V277" i="5"/>
  <c r="AB277" i="5"/>
  <c r="V286" i="5"/>
  <c r="AB286" i="5"/>
  <c r="V179" i="5"/>
  <c r="AB179" i="5"/>
  <c r="V23" i="5"/>
  <c r="G23" i="5" s="1"/>
  <c r="V192" i="5"/>
  <c r="AB192" i="5"/>
  <c r="AB221" i="5"/>
  <c r="V221" i="5"/>
  <c r="AB248" i="5"/>
  <c r="V46" i="5"/>
  <c r="G46" i="5" s="1"/>
  <c r="V60" i="5"/>
  <c r="G60" i="5" s="1"/>
  <c r="AB273" i="5"/>
  <c r="V273" i="5"/>
  <c r="AB283" i="5"/>
  <c r="V283" i="5"/>
  <c r="V22" i="5"/>
  <c r="G22" i="5" s="1"/>
  <c r="V39" i="5"/>
  <c r="G39" i="5" s="1"/>
  <c r="V55" i="5"/>
  <c r="G55" i="5" s="1"/>
  <c r="V75" i="5"/>
  <c r="G75" i="5"/>
  <c r="V103" i="5"/>
  <c r="G103" i="5"/>
  <c r="V126" i="5"/>
  <c r="G126" i="5"/>
  <c r="AB6" i="5"/>
  <c r="AB7" i="5"/>
  <c r="AB9" i="5"/>
  <c r="AB10" i="5"/>
  <c r="AB11" i="5"/>
  <c r="AB12" i="5"/>
  <c r="AB14" i="5"/>
  <c r="AB16" i="5"/>
  <c r="AB17" i="5"/>
  <c r="V16" i="5"/>
  <c r="G16" i="5" s="1"/>
  <c r="V12" i="5"/>
  <c r="G12" i="5" s="1"/>
  <c r="V9" i="5"/>
  <c r="G9" i="5" s="1"/>
  <c r="V10" i="5"/>
  <c r="G10" i="5" s="1"/>
  <c r="V7" i="5"/>
  <c r="G7" i="5" s="1"/>
  <c r="V15" i="5"/>
  <c r="G15" i="5" s="1"/>
  <c r="V19" i="5"/>
  <c r="G19" i="5"/>
  <c r="V8" i="5"/>
  <c r="G8" i="5" s="1"/>
  <c r="V14" i="5"/>
  <c r="G14" i="5" s="1"/>
  <c r="V18" i="5"/>
  <c r="G18" i="5" s="1"/>
  <c r="V6" i="5"/>
  <c r="G6" i="5" s="1"/>
  <c r="V13" i="5"/>
  <c r="G13" i="5" s="1"/>
  <c r="V17" i="5"/>
  <c r="G17" i="5" s="1"/>
  <c r="V11" i="5"/>
  <c r="G11" i="5" s="1"/>
  <c r="AB8" i="5"/>
  <c r="AB13" i="5"/>
  <c r="AB15" i="5"/>
  <c r="AB18" i="5"/>
  <c r="AB19" i="5"/>
  <c r="S19" i="5"/>
  <c r="T19" i="5"/>
  <c r="V5" i="5"/>
  <c r="G5" i="5" s="1"/>
  <c r="F69" i="6"/>
  <c r="C69" i="6" s="1"/>
  <c r="AB5" i="5"/>
  <c r="C58" i="6"/>
  <c r="D58" i="6"/>
  <c r="D63" i="6"/>
  <c r="C63" i="6"/>
  <c r="F56" i="6"/>
  <c r="H56" i="6" s="1"/>
  <c r="H55" i="6"/>
  <c r="D57" i="6"/>
  <c r="C57" i="6"/>
  <c r="C54" i="6"/>
  <c r="D54" i="6"/>
  <c r="C60" i="6"/>
  <c r="D60" i="6"/>
  <c r="C59" i="6"/>
  <c r="D59" i="6"/>
  <c r="C62" i="6"/>
  <c r="D62" i="6"/>
  <c r="C64" i="6"/>
  <c r="D64" i="6"/>
  <c r="R272" i="5" l="1"/>
  <c r="F272" i="5"/>
  <c r="H272" i="5"/>
  <c r="I272" i="5"/>
  <c r="J272" i="5"/>
  <c r="E272" i="5"/>
  <c r="X272" i="5" s="1"/>
  <c r="J223" i="5"/>
  <c r="R223" i="5"/>
  <c r="H223" i="5"/>
  <c r="I223" i="5"/>
  <c r="F223" i="5"/>
  <c r="E223" i="5"/>
  <c r="X223" i="5" s="1"/>
  <c r="F287" i="5"/>
  <c r="I287" i="5"/>
  <c r="J287" i="5"/>
  <c r="R287" i="5"/>
  <c r="H287" i="5"/>
  <c r="E287" i="5"/>
  <c r="X287" i="5" s="1"/>
  <c r="F68" i="5"/>
  <c r="H68" i="5"/>
  <c r="J68" i="5"/>
  <c r="E68" i="5"/>
  <c r="R68" i="5"/>
  <c r="I68" i="5"/>
  <c r="I96" i="5"/>
  <c r="E96" i="5"/>
  <c r="R96" i="5"/>
  <c r="H96" i="5"/>
  <c r="J96" i="5"/>
  <c r="T96" i="5" s="1"/>
  <c r="F96" i="5"/>
  <c r="J120" i="5"/>
  <c r="T120" i="5" s="1"/>
  <c r="I120" i="5"/>
  <c r="F120" i="5"/>
  <c r="R120" i="5"/>
  <c r="H120" i="5"/>
  <c r="E120" i="5"/>
  <c r="F149" i="5"/>
  <c r="J149" i="5"/>
  <c r="H149" i="5"/>
  <c r="R149" i="5"/>
  <c r="I149" i="5"/>
  <c r="E149" i="5"/>
  <c r="I208" i="5"/>
  <c r="H208" i="5"/>
  <c r="F208" i="5"/>
  <c r="E208" i="5"/>
  <c r="R208" i="5"/>
  <c r="J208" i="5"/>
  <c r="F244" i="5"/>
  <c r="R244" i="5"/>
  <c r="J244" i="5"/>
  <c r="E244" i="5"/>
  <c r="I244" i="5"/>
  <c r="H244" i="5"/>
  <c r="I284" i="5"/>
  <c r="H284" i="5"/>
  <c r="R284" i="5"/>
  <c r="J284" i="5"/>
  <c r="F284" i="5"/>
  <c r="E284" i="5"/>
  <c r="I24" i="5"/>
  <c r="J24" i="5"/>
  <c r="E24" i="5"/>
  <c r="H24" i="5"/>
  <c r="R24" i="5"/>
  <c r="F24" i="5"/>
  <c r="J33" i="5"/>
  <c r="E33" i="5"/>
  <c r="R33" i="5"/>
  <c r="H33" i="5"/>
  <c r="I33" i="5"/>
  <c r="F33" i="5"/>
  <c r="H49" i="5"/>
  <c r="F49" i="5"/>
  <c r="R49" i="5"/>
  <c r="E49" i="5"/>
  <c r="I49" i="5"/>
  <c r="J49" i="5"/>
  <c r="R69" i="5"/>
  <c r="J69" i="5"/>
  <c r="I69" i="5"/>
  <c r="H69" i="5"/>
  <c r="E69" i="5"/>
  <c r="F69" i="5"/>
  <c r="I102" i="5"/>
  <c r="R102" i="5"/>
  <c r="J102" i="5"/>
  <c r="H102" i="5"/>
  <c r="F102" i="5"/>
  <c r="E102" i="5"/>
  <c r="R123" i="5"/>
  <c r="I123" i="5"/>
  <c r="H123" i="5"/>
  <c r="J123" i="5"/>
  <c r="F123" i="5"/>
  <c r="E123" i="5"/>
  <c r="J154" i="5"/>
  <c r="R154" i="5"/>
  <c r="H154" i="5"/>
  <c r="G154" i="5"/>
  <c r="F154" i="5"/>
  <c r="I154" i="5"/>
  <c r="E154" i="5"/>
  <c r="I169" i="5"/>
  <c r="R169" i="5"/>
  <c r="H169" i="5"/>
  <c r="F169" i="5"/>
  <c r="G169" i="5"/>
  <c r="E169" i="5"/>
  <c r="J169" i="5"/>
  <c r="I198" i="5"/>
  <c r="E198" i="5"/>
  <c r="R198" i="5"/>
  <c r="J198" i="5"/>
  <c r="F198" i="5"/>
  <c r="H198" i="5"/>
  <c r="G198" i="5"/>
  <c r="J210" i="5"/>
  <c r="H210" i="5"/>
  <c r="E210" i="5"/>
  <c r="F210" i="5"/>
  <c r="I210" i="5"/>
  <c r="R210" i="5"/>
  <c r="G210" i="5"/>
  <c r="F229" i="5"/>
  <c r="J229" i="5"/>
  <c r="I229" i="5"/>
  <c r="G229" i="5"/>
  <c r="E229" i="5"/>
  <c r="H229" i="5"/>
  <c r="R229" i="5"/>
  <c r="G249" i="5"/>
  <c r="R249" i="5"/>
  <c r="J249" i="5"/>
  <c r="F249" i="5"/>
  <c r="E249" i="5"/>
  <c r="H249" i="5"/>
  <c r="I249" i="5"/>
  <c r="I267" i="5"/>
  <c r="R267" i="5"/>
  <c r="F267" i="5"/>
  <c r="G267" i="5"/>
  <c r="E267" i="5"/>
  <c r="J267" i="5"/>
  <c r="H267" i="5"/>
  <c r="F21" i="5"/>
  <c r="I21" i="5"/>
  <c r="H21" i="5"/>
  <c r="J21" i="5"/>
  <c r="R21" i="5"/>
  <c r="E21" i="5"/>
  <c r="F43" i="5"/>
  <c r="R43" i="5"/>
  <c r="J43" i="5"/>
  <c r="E43" i="5"/>
  <c r="I43" i="5"/>
  <c r="H43" i="5"/>
  <c r="R56" i="5"/>
  <c r="H56" i="5"/>
  <c r="E56" i="5"/>
  <c r="I56" i="5"/>
  <c r="F56" i="5"/>
  <c r="J56" i="5"/>
  <c r="R74" i="5"/>
  <c r="J74" i="5"/>
  <c r="I74" i="5"/>
  <c r="H74" i="5"/>
  <c r="E74" i="5"/>
  <c r="F74" i="5"/>
  <c r="J139" i="5"/>
  <c r="F139" i="5"/>
  <c r="H139" i="5"/>
  <c r="R139" i="5"/>
  <c r="I139" i="5"/>
  <c r="E139" i="5"/>
  <c r="R224" i="5"/>
  <c r="J224" i="5"/>
  <c r="F224" i="5"/>
  <c r="H224" i="5"/>
  <c r="I224" i="5"/>
  <c r="E224" i="5"/>
  <c r="J131" i="5"/>
  <c r="R131" i="5"/>
  <c r="F131" i="5"/>
  <c r="H131" i="5"/>
  <c r="I131" i="5"/>
  <c r="G131" i="5"/>
  <c r="E131" i="5"/>
  <c r="I144" i="5"/>
  <c r="J144" i="5"/>
  <c r="F144" i="5"/>
  <c r="G144" i="5"/>
  <c r="R144" i="5"/>
  <c r="H144" i="5"/>
  <c r="E144" i="5"/>
  <c r="R178" i="5"/>
  <c r="F178" i="5"/>
  <c r="E178" i="5"/>
  <c r="H178" i="5"/>
  <c r="I178" i="5"/>
  <c r="J178" i="5"/>
  <c r="G178" i="5"/>
  <c r="I187" i="5"/>
  <c r="H187" i="5"/>
  <c r="J187" i="5"/>
  <c r="E187" i="5"/>
  <c r="F187" i="5"/>
  <c r="G187" i="5"/>
  <c r="R187" i="5"/>
  <c r="I214" i="5"/>
  <c r="E214" i="5"/>
  <c r="G214" i="5"/>
  <c r="H214" i="5"/>
  <c r="F214" i="5"/>
  <c r="R214" i="5"/>
  <c r="J214" i="5"/>
  <c r="F40" i="5"/>
  <c r="R40" i="5"/>
  <c r="H40" i="5"/>
  <c r="E40" i="5"/>
  <c r="I40" i="5"/>
  <c r="J40" i="5"/>
  <c r="H50" i="5"/>
  <c r="J50" i="5"/>
  <c r="E50" i="5"/>
  <c r="I50" i="5"/>
  <c r="R50" i="5"/>
  <c r="F50" i="5"/>
  <c r="I63" i="5"/>
  <c r="F63" i="5"/>
  <c r="E63" i="5"/>
  <c r="H63" i="5"/>
  <c r="R63" i="5"/>
  <c r="J63" i="5"/>
  <c r="H72" i="5"/>
  <c r="J72" i="5"/>
  <c r="R72" i="5"/>
  <c r="I72" i="5"/>
  <c r="F72" i="5"/>
  <c r="E72" i="5"/>
  <c r="E87" i="5"/>
  <c r="I87" i="5"/>
  <c r="R87" i="5"/>
  <c r="F87" i="5"/>
  <c r="J87" i="5"/>
  <c r="H87" i="5"/>
  <c r="J115" i="5"/>
  <c r="F115" i="5"/>
  <c r="E115" i="5"/>
  <c r="R115" i="5"/>
  <c r="I115" i="5"/>
  <c r="H115" i="5"/>
  <c r="R151" i="5"/>
  <c r="I151" i="5"/>
  <c r="J151" i="5"/>
  <c r="F151" i="5"/>
  <c r="H151" i="5"/>
  <c r="E151" i="5"/>
  <c r="H173" i="5"/>
  <c r="J173" i="5"/>
  <c r="F173" i="5"/>
  <c r="R173" i="5"/>
  <c r="I173" i="5"/>
  <c r="E173" i="5"/>
  <c r="F268" i="5"/>
  <c r="J268" i="5"/>
  <c r="R268" i="5"/>
  <c r="I268" i="5"/>
  <c r="E268" i="5"/>
  <c r="H268" i="5"/>
  <c r="J31" i="5"/>
  <c r="H31" i="5"/>
  <c r="E31" i="5"/>
  <c r="R31" i="5"/>
  <c r="F31" i="5"/>
  <c r="I31" i="5"/>
  <c r="J47" i="5"/>
  <c r="I47" i="5"/>
  <c r="F47" i="5"/>
  <c r="R47" i="5"/>
  <c r="H47" i="5"/>
  <c r="E47" i="5"/>
  <c r="E61" i="5"/>
  <c r="I61" i="5"/>
  <c r="F61" i="5"/>
  <c r="J61" i="5"/>
  <c r="H61" i="5"/>
  <c r="R61" i="5"/>
  <c r="J83" i="5"/>
  <c r="F83" i="5"/>
  <c r="I83" i="5"/>
  <c r="H83" i="5"/>
  <c r="E83" i="5"/>
  <c r="R83" i="5"/>
  <c r="I112" i="5"/>
  <c r="J112" i="5"/>
  <c r="H112" i="5"/>
  <c r="F112" i="5"/>
  <c r="R112" i="5"/>
  <c r="E112" i="5"/>
  <c r="F124" i="5"/>
  <c r="H124" i="5"/>
  <c r="R124" i="5"/>
  <c r="I124" i="5"/>
  <c r="J124" i="5"/>
  <c r="E124" i="5"/>
  <c r="H157" i="5"/>
  <c r="R157" i="5"/>
  <c r="I157" i="5"/>
  <c r="G157" i="5"/>
  <c r="J157" i="5"/>
  <c r="F157" i="5"/>
  <c r="E157" i="5"/>
  <c r="J172" i="5"/>
  <c r="G172" i="5"/>
  <c r="R172" i="5"/>
  <c r="E172" i="5"/>
  <c r="I172" i="5"/>
  <c r="F172" i="5"/>
  <c r="H172" i="5"/>
  <c r="I188" i="5"/>
  <c r="E188" i="5"/>
  <c r="F188" i="5"/>
  <c r="J188" i="5"/>
  <c r="H188" i="5"/>
  <c r="R188" i="5"/>
  <c r="G188" i="5"/>
  <c r="F218" i="5"/>
  <c r="I218" i="5"/>
  <c r="G218" i="5"/>
  <c r="J218" i="5"/>
  <c r="E218" i="5"/>
  <c r="R218" i="5"/>
  <c r="H218" i="5"/>
  <c r="R226" i="5"/>
  <c r="G226" i="5"/>
  <c r="H226" i="5"/>
  <c r="I226" i="5"/>
  <c r="E226" i="5"/>
  <c r="J226" i="5"/>
  <c r="F226" i="5"/>
  <c r="H251" i="5"/>
  <c r="F251" i="5"/>
  <c r="G251" i="5"/>
  <c r="R251" i="5"/>
  <c r="J251" i="5"/>
  <c r="I251" i="5"/>
  <c r="E251" i="5"/>
  <c r="H20" i="5"/>
  <c r="R20" i="5"/>
  <c r="I20" i="5"/>
  <c r="J20" i="5"/>
  <c r="F20" i="5"/>
  <c r="E20" i="5"/>
  <c r="H48" i="5"/>
  <c r="I48" i="5"/>
  <c r="E48" i="5"/>
  <c r="F48" i="5"/>
  <c r="R48" i="5"/>
  <c r="J48" i="5"/>
  <c r="I62" i="5"/>
  <c r="J62" i="5"/>
  <c r="F62" i="5"/>
  <c r="R62" i="5"/>
  <c r="E62" i="5"/>
  <c r="H62" i="5"/>
  <c r="E78" i="5"/>
  <c r="J78" i="5"/>
  <c r="I78" i="5"/>
  <c r="F78" i="5"/>
  <c r="R78" i="5"/>
  <c r="H78" i="5"/>
  <c r="I90" i="5"/>
  <c r="J90" i="5"/>
  <c r="F90" i="5"/>
  <c r="H90" i="5"/>
  <c r="E90" i="5"/>
  <c r="R90" i="5"/>
  <c r="R101" i="5"/>
  <c r="H101" i="5"/>
  <c r="J101" i="5"/>
  <c r="F101" i="5"/>
  <c r="I101" i="5"/>
  <c r="E101" i="5"/>
  <c r="F133" i="5"/>
  <c r="I133" i="5"/>
  <c r="E133" i="5"/>
  <c r="H133" i="5"/>
  <c r="R133" i="5"/>
  <c r="J133" i="5"/>
  <c r="I163" i="5"/>
  <c r="F163" i="5"/>
  <c r="H163" i="5"/>
  <c r="J163" i="5"/>
  <c r="R163" i="5"/>
  <c r="E163" i="5"/>
  <c r="H220" i="5"/>
  <c r="R220" i="5"/>
  <c r="I220" i="5"/>
  <c r="F220" i="5"/>
  <c r="J220" i="5"/>
  <c r="E220" i="5"/>
  <c r="R280" i="5"/>
  <c r="I280" i="5"/>
  <c r="E280" i="5"/>
  <c r="H280" i="5"/>
  <c r="J280" i="5"/>
  <c r="F280" i="5"/>
  <c r="E25" i="5"/>
  <c r="H25" i="5"/>
  <c r="F25" i="5"/>
  <c r="R25" i="5"/>
  <c r="I25" i="5"/>
  <c r="J25" i="5"/>
  <c r="R38" i="5"/>
  <c r="J38" i="5"/>
  <c r="H38" i="5"/>
  <c r="I38" i="5"/>
  <c r="F38" i="5"/>
  <c r="E38" i="5"/>
  <c r="I53" i="5"/>
  <c r="H53" i="5"/>
  <c r="R53" i="5"/>
  <c r="F53" i="5"/>
  <c r="J53" i="5"/>
  <c r="E53" i="5"/>
  <c r="X53" i="5" s="1"/>
  <c r="H73" i="5"/>
  <c r="I73" i="5"/>
  <c r="E73" i="5"/>
  <c r="F73" i="5"/>
  <c r="R73" i="5"/>
  <c r="J73" i="5"/>
  <c r="E89" i="5"/>
  <c r="I89" i="5"/>
  <c r="F89" i="5"/>
  <c r="J89" i="5"/>
  <c r="R89" i="5"/>
  <c r="H89" i="5"/>
  <c r="H106" i="5"/>
  <c r="F106" i="5"/>
  <c r="R106" i="5"/>
  <c r="I106" i="5"/>
  <c r="J106" i="5"/>
  <c r="E106" i="5"/>
  <c r="J125" i="5"/>
  <c r="R125" i="5"/>
  <c r="F125" i="5"/>
  <c r="I125" i="5"/>
  <c r="H125" i="5"/>
  <c r="E125" i="5"/>
  <c r="H227" i="5"/>
  <c r="G227" i="5"/>
  <c r="I227" i="5"/>
  <c r="E227" i="5"/>
  <c r="F227" i="5"/>
  <c r="R227" i="5"/>
  <c r="J227" i="5"/>
  <c r="R237" i="5"/>
  <c r="I237" i="5"/>
  <c r="F237" i="5"/>
  <c r="G237" i="5"/>
  <c r="E237" i="5"/>
  <c r="H237" i="5"/>
  <c r="J237" i="5"/>
  <c r="R34" i="5"/>
  <c r="E34" i="5"/>
  <c r="F34" i="5"/>
  <c r="H34" i="5"/>
  <c r="J34" i="5"/>
  <c r="I34" i="5"/>
  <c r="R44" i="5"/>
  <c r="I44" i="5"/>
  <c r="J44" i="5"/>
  <c r="E44" i="5"/>
  <c r="H44" i="5"/>
  <c r="F44" i="5"/>
  <c r="E70" i="5"/>
  <c r="R70" i="5"/>
  <c r="F70" i="5"/>
  <c r="H70" i="5"/>
  <c r="I70" i="5"/>
  <c r="J70" i="5"/>
  <c r="I80" i="5"/>
  <c r="E80" i="5"/>
  <c r="F80" i="5"/>
  <c r="H80" i="5"/>
  <c r="J80" i="5"/>
  <c r="R80" i="5"/>
  <c r="J91" i="5"/>
  <c r="I91" i="5"/>
  <c r="R91" i="5"/>
  <c r="H91" i="5"/>
  <c r="F91" i="5"/>
  <c r="E91" i="5"/>
  <c r="F136" i="5"/>
  <c r="I136" i="5"/>
  <c r="R136" i="5"/>
  <c r="H136" i="5"/>
  <c r="J136" i="5"/>
  <c r="E136" i="5"/>
  <c r="F153" i="5"/>
  <c r="H153" i="5"/>
  <c r="J153" i="5"/>
  <c r="I153" i="5"/>
  <c r="R153" i="5"/>
  <c r="E153" i="5"/>
  <c r="F252" i="5"/>
  <c r="I252" i="5"/>
  <c r="R252" i="5"/>
  <c r="H252" i="5"/>
  <c r="J252" i="5"/>
  <c r="E252" i="5"/>
  <c r="H26" i="5"/>
  <c r="R26" i="5"/>
  <c r="F26" i="5"/>
  <c r="J26" i="5"/>
  <c r="E26" i="5"/>
  <c r="I26" i="5"/>
  <c r="J32" i="5"/>
  <c r="E32" i="5"/>
  <c r="I32" i="5"/>
  <c r="H32" i="5"/>
  <c r="R32" i="5"/>
  <c r="F32" i="5"/>
  <c r="H51" i="5"/>
  <c r="E51" i="5"/>
  <c r="I51" i="5"/>
  <c r="J51" i="5"/>
  <c r="R51" i="5"/>
  <c r="F51" i="5"/>
  <c r="I67" i="5"/>
  <c r="J67" i="5"/>
  <c r="R67" i="5"/>
  <c r="H67" i="5"/>
  <c r="F67" i="5"/>
  <c r="E67" i="5"/>
  <c r="H94" i="5"/>
  <c r="F94" i="5"/>
  <c r="R94" i="5"/>
  <c r="J94" i="5"/>
  <c r="I94" i="5"/>
  <c r="E94" i="5"/>
  <c r="F108" i="5"/>
  <c r="E108" i="5"/>
  <c r="H108" i="5"/>
  <c r="R108" i="5"/>
  <c r="I108" i="5"/>
  <c r="J108" i="5"/>
  <c r="F119" i="5"/>
  <c r="I119" i="5"/>
  <c r="R119" i="5"/>
  <c r="J119" i="5"/>
  <c r="H119" i="5"/>
  <c r="E119" i="5"/>
  <c r="I128" i="5"/>
  <c r="H128" i="5"/>
  <c r="R128" i="5"/>
  <c r="F128" i="5"/>
  <c r="J128" i="5"/>
  <c r="E128" i="5"/>
  <c r="F129" i="5"/>
  <c r="G129" i="5"/>
  <c r="R129" i="5"/>
  <c r="J129" i="5"/>
  <c r="I129" i="5"/>
  <c r="H129" i="5"/>
  <c r="E129" i="5"/>
  <c r="F146" i="5"/>
  <c r="I146" i="5"/>
  <c r="H146" i="5"/>
  <c r="G146" i="5"/>
  <c r="R146" i="5"/>
  <c r="J146" i="5"/>
  <c r="E146" i="5"/>
  <c r="I155" i="5"/>
  <c r="F155" i="5"/>
  <c r="R155" i="5"/>
  <c r="J155" i="5"/>
  <c r="G155" i="5"/>
  <c r="H155" i="5"/>
  <c r="E155" i="5"/>
  <c r="F174" i="5"/>
  <c r="G174" i="5"/>
  <c r="I174" i="5"/>
  <c r="H174" i="5"/>
  <c r="J174" i="5"/>
  <c r="R174" i="5"/>
  <c r="E174" i="5"/>
  <c r="I213" i="5"/>
  <c r="E213" i="5"/>
  <c r="R213" i="5"/>
  <c r="F213" i="5"/>
  <c r="H213" i="5"/>
  <c r="J213" i="5"/>
  <c r="G213" i="5"/>
  <c r="I225" i="5"/>
  <c r="G225" i="5"/>
  <c r="E225" i="5"/>
  <c r="F225" i="5"/>
  <c r="R225" i="5"/>
  <c r="J225" i="5"/>
  <c r="H225" i="5"/>
  <c r="H265" i="5"/>
  <c r="J265" i="5"/>
  <c r="E265" i="5"/>
  <c r="I265" i="5"/>
  <c r="G265" i="5"/>
  <c r="R265" i="5"/>
  <c r="F265" i="5"/>
  <c r="I274" i="5"/>
  <c r="R274" i="5"/>
  <c r="F274" i="5"/>
  <c r="J274" i="5"/>
  <c r="H274" i="5"/>
  <c r="E274" i="5"/>
  <c r="G274" i="5"/>
  <c r="I29" i="5"/>
  <c r="R29" i="5"/>
  <c r="J29" i="5"/>
  <c r="H29" i="5"/>
  <c r="F29" i="5"/>
  <c r="E29" i="5"/>
  <c r="I52" i="5"/>
  <c r="F52" i="5"/>
  <c r="H52" i="5"/>
  <c r="R52" i="5"/>
  <c r="E52" i="5"/>
  <c r="J52" i="5"/>
  <c r="R66" i="5"/>
  <c r="E66" i="5"/>
  <c r="I66" i="5"/>
  <c r="F66" i="5"/>
  <c r="H66" i="5"/>
  <c r="J66" i="5"/>
  <c r="J82" i="5"/>
  <c r="H82" i="5"/>
  <c r="F82" i="5"/>
  <c r="E82" i="5"/>
  <c r="I82" i="5"/>
  <c r="R82" i="5"/>
  <c r="H107" i="5"/>
  <c r="R107" i="5"/>
  <c r="F107" i="5"/>
  <c r="I107" i="5"/>
  <c r="J107" i="5"/>
  <c r="E107" i="5"/>
  <c r="R141" i="5"/>
  <c r="F141" i="5"/>
  <c r="J141" i="5"/>
  <c r="I141" i="5"/>
  <c r="H141" i="5"/>
  <c r="E141" i="5"/>
  <c r="R28" i="5"/>
  <c r="H28" i="5"/>
  <c r="J28" i="5"/>
  <c r="F28" i="5"/>
  <c r="E28" i="5"/>
  <c r="I28" i="5"/>
  <c r="R41" i="5"/>
  <c r="J41" i="5"/>
  <c r="I41" i="5"/>
  <c r="E41" i="5"/>
  <c r="H41" i="5"/>
  <c r="F41" i="5"/>
  <c r="F57" i="5"/>
  <c r="E57" i="5"/>
  <c r="H57" i="5"/>
  <c r="J57" i="5"/>
  <c r="R57" i="5"/>
  <c r="I57" i="5"/>
  <c r="I77" i="5"/>
  <c r="H77" i="5"/>
  <c r="J77" i="5"/>
  <c r="E77" i="5"/>
  <c r="R77" i="5"/>
  <c r="F77" i="5"/>
  <c r="H95" i="5"/>
  <c r="I95" i="5"/>
  <c r="F95" i="5"/>
  <c r="E95" i="5"/>
  <c r="J95" i="5"/>
  <c r="R95" i="5"/>
  <c r="I110" i="5"/>
  <c r="H110" i="5"/>
  <c r="R110" i="5"/>
  <c r="F110" i="5"/>
  <c r="J110" i="5"/>
  <c r="E110" i="5"/>
  <c r="F121" i="5"/>
  <c r="H121" i="5"/>
  <c r="J121" i="5"/>
  <c r="E121" i="5"/>
  <c r="R121" i="5"/>
  <c r="I121" i="5"/>
  <c r="I134" i="5"/>
  <c r="R134" i="5"/>
  <c r="F134" i="5"/>
  <c r="G134" i="5"/>
  <c r="H134" i="5"/>
  <c r="J134" i="5"/>
  <c r="E134" i="5"/>
  <c r="I158" i="5"/>
  <c r="G158" i="5"/>
  <c r="H158" i="5"/>
  <c r="J158" i="5"/>
  <c r="R158" i="5"/>
  <c r="F158" i="5"/>
  <c r="E158" i="5"/>
  <c r="G209" i="5"/>
  <c r="I209" i="5"/>
  <c r="H209" i="5"/>
  <c r="F209" i="5"/>
  <c r="R209" i="5"/>
  <c r="J209" i="5"/>
  <c r="E209" i="5"/>
  <c r="J219" i="5"/>
  <c r="H219" i="5"/>
  <c r="R219" i="5"/>
  <c r="E219" i="5"/>
  <c r="F219" i="5"/>
  <c r="I219" i="5"/>
  <c r="G219" i="5"/>
  <c r="J230" i="5"/>
  <c r="G230" i="5"/>
  <c r="F230" i="5"/>
  <c r="R230" i="5"/>
  <c r="E230" i="5"/>
  <c r="H230" i="5"/>
  <c r="I230" i="5"/>
  <c r="J255" i="5"/>
  <c r="F255" i="5"/>
  <c r="H255" i="5"/>
  <c r="R255" i="5"/>
  <c r="I255" i="5"/>
  <c r="G255" i="5"/>
  <c r="E255" i="5"/>
  <c r="J266" i="5"/>
  <c r="F266" i="5"/>
  <c r="E266" i="5"/>
  <c r="G266" i="5"/>
  <c r="I266" i="5"/>
  <c r="R266" i="5"/>
  <c r="H266" i="5"/>
  <c r="F281" i="5"/>
  <c r="E281" i="5"/>
  <c r="I281" i="5"/>
  <c r="J281" i="5"/>
  <c r="H281" i="5"/>
  <c r="R281" i="5"/>
  <c r="G281" i="5"/>
  <c r="H37" i="5"/>
  <c r="E37" i="5"/>
  <c r="R37" i="5"/>
  <c r="F37" i="5"/>
  <c r="I37" i="5"/>
  <c r="J37" i="5"/>
  <c r="I54" i="5"/>
  <c r="F54" i="5"/>
  <c r="E54" i="5"/>
  <c r="J54" i="5"/>
  <c r="H54" i="5"/>
  <c r="R54" i="5"/>
  <c r="E71" i="5"/>
  <c r="H71" i="5"/>
  <c r="R71" i="5"/>
  <c r="I71" i="5"/>
  <c r="J71" i="5"/>
  <c r="F71" i="5"/>
  <c r="E86" i="5"/>
  <c r="R86" i="5"/>
  <c r="I86" i="5"/>
  <c r="J86" i="5"/>
  <c r="F86" i="5"/>
  <c r="H86" i="5"/>
  <c r="H117" i="5"/>
  <c r="F117" i="5"/>
  <c r="R117" i="5"/>
  <c r="I117" i="5"/>
  <c r="J117" i="5"/>
  <c r="E117" i="5"/>
  <c r="E152" i="5"/>
  <c r="R152" i="5"/>
  <c r="J152" i="5"/>
  <c r="I152" i="5"/>
  <c r="H152" i="5"/>
  <c r="F152" i="5"/>
  <c r="R180" i="5"/>
  <c r="H180" i="5"/>
  <c r="I180" i="5"/>
  <c r="F180" i="5"/>
  <c r="J180" i="5"/>
  <c r="E180" i="5"/>
  <c r="J212" i="5"/>
  <c r="I212" i="5"/>
  <c r="H212" i="5"/>
  <c r="F212" i="5"/>
  <c r="E212" i="5"/>
  <c r="R212" i="5"/>
  <c r="F248" i="5"/>
  <c r="E248" i="5"/>
  <c r="I248" i="5"/>
  <c r="H248" i="5"/>
  <c r="R248" i="5"/>
  <c r="J248" i="5"/>
  <c r="J27" i="5"/>
  <c r="H27" i="5"/>
  <c r="I27" i="5"/>
  <c r="E27" i="5"/>
  <c r="F27" i="5"/>
  <c r="R27" i="5"/>
  <c r="R35" i="5"/>
  <c r="J35" i="5"/>
  <c r="I35" i="5"/>
  <c r="H35" i="5"/>
  <c r="E35" i="5"/>
  <c r="F35" i="5"/>
  <c r="F45" i="5"/>
  <c r="H45" i="5"/>
  <c r="I45" i="5"/>
  <c r="R45" i="5"/>
  <c r="J45" i="5"/>
  <c r="E45" i="5"/>
  <c r="X45" i="5" s="1"/>
  <c r="R59" i="5"/>
  <c r="F59" i="5"/>
  <c r="I59" i="5"/>
  <c r="E59" i="5"/>
  <c r="J59" i="5"/>
  <c r="H59" i="5"/>
  <c r="I81" i="5"/>
  <c r="F81" i="5"/>
  <c r="J81" i="5"/>
  <c r="E81" i="5"/>
  <c r="H81" i="5"/>
  <c r="R81" i="5"/>
  <c r="I97" i="5"/>
  <c r="F97" i="5"/>
  <c r="H97" i="5"/>
  <c r="R97" i="5"/>
  <c r="J97" i="5"/>
  <c r="E97" i="5"/>
  <c r="H122" i="5"/>
  <c r="I122" i="5"/>
  <c r="F122" i="5"/>
  <c r="R122" i="5"/>
  <c r="E122" i="5"/>
  <c r="J122" i="5"/>
  <c r="R130" i="5"/>
  <c r="I130" i="5"/>
  <c r="J130" i="5"/>
  <c r="H130" i="5"/>
  <c r="F130" i="5"/>
  <c r="E130" i="5"/>
  <c r="G135" i="5"/>
  <c r="I135" i="5"/>
  <c r="H135" i="5"/>
  <c r="J135" i="5"/>
  <c r="R135" i="5"/>
  <c r="F135" i="5"/>
  <c r="E135" i="5"/>
  <c r="J142" i="5"/>
  <c r="I142" i="5"/>
  <c r="F142" i="5"/>
  <c r="H142" i="5"/>
  <c r="R142" i="5"/>
  <c r="G142" i="5"/>
  <c r="E142" i="5"/>
  <c r="J159" i="5"/>
  <c r="H159" i="5"/>
  <c r="F159" i="5"/>
  <c r="R159" i="5"/>
  <c r="G159" i="5"/>
  <c r="I159" i="5"/>
  <c r="E159" i="5"/>
  <c r="G177" i="5"/>
  <c r="I177" i="5"/>
  <c r="R177" i="5"/>
  <c r="H177" i="5"/>
  <c r="E177" i="5"/>
  <c r="F177" i="5"/>
  <c r="J177" i="5"/>
  <c r="J217" i="5"/>
  <c r="I217" i="5"/>
  <c r="H217" i="5"/>
  <c r="F217" i="5"/>
  <c r="E217" i="5"/>
  <c r="R217" i="5"/>
  <c r="G217" i="5"/>
  <c r="F253" i="5"/>
  <c r="R253" i="5"/>
  <c r="H253" i="5"/>
  <c r="I253" i="5"/>
  <c r="E253" i="5"/>
  <c r="J253" i="5"/>
  <c r="G253" i="5"/>
  <c r="R279" i="5"/>
  <c r="F279" i="5"/>
  <c r="J279" i="5"/>
  <c r="E279" i="5"/>
  <c r="I279" i="5"/>
  <c r="H279" i="5"/>
  <c r="G279" i="5"/>
  <c r="J156" i="5"/>
  <c r="I156" i="5"/>
  <c r="H156" i="5"/>
  <c r="G156" i="5"/>
  <c r="R156" i="5"/>
  <c r="F156" i="5"/>
  <c r="E156" i="5"/>
  <c r="G164" i="5"/>
  <c r="F164" i="5"/>
  <c r="H164" i="5"/>
  <c r="R164" i="5"/>
  <c r="I164" i="5"/>
  <c r="J164" i="5"/>
  <c r="E164" i="5"/>
  <c r="F183" i="5"/>
  <c r="J183" i="5"/>
  <c r="H183" i="5"/>
  <c r="G183" i="5"/>
  <c r="R183" i="5"/>
  <c r="I183" i="5"/>
  <c r="E183" i="5"/>
  <c r="H222" i="5"/>
  <c r="I222" i="5"/>
  <c r="F222" i="5"/>
  <c r="E222" i="5"/>
  <c r="G222" i="5"/>
  <c r="J222" i="5"/>
  <c r="R222" i="5"/>
  <c r="F243" i="5"/>
  <c r="I243" i="5"/>
  <c r="H243" i="5"/>
  <c r="G243" i="5"/>
  <c r="E243" i="5"/>
  <c r="R243" i="5"/>
  <c r="J243" i="5"/>
  <c r="F285" i="5"/>
  <c r="H285" i="5"/>
  <c r="R285" i="5"/>
  <c r="G285" i="5"/>
  <c r="E285" i="5"/>
  <c r="J285" i="5"/>
  <c r="I285" i="5"/>
  <c r="E36" i="5"/>
  <c r="F36" i="5"/>
  <c r="H36" i="5"/>
  <c r="R36" i="5"/>
  <c r="I36" i="5"/>
  <c r="J36" i="5"/>
  <c r="F64" i="5"/>
  <c r="I64" i="5"/>
  <c r="R64" i="5"/>
  <c r="H64" i="5"/>
  <c r="E64" i="5"/>
  <c r="J64" i="5"/>
  <c r="H76" i="5"/>
  <c r="E76" i="5"/>
  <c r="J76" i="5"/>
  <c r="R76" i="5"/>
  <c r="I76" i="5"/>
  <c r="F76" i="5"/>
  <c r="I143" i="5"/>
  <c r="J143" i="5"/>
  <c r="G143" i="5"/>
  <c r="F143" i="5"/>
  <c r="H143" i="5"/>
  <c r="R143" i="5"/>
  <c r="E143" i="5"/>
  <c r="I104" i="5"/>
  <c r="J104" i="5"/>
  <c r="H104" i="5"/>
  <c r="F104" i="5"/>
  <c r="R104" i="5"/>
  <c r="E104" i="5"/>
  <c r="R148" i="5"/>
  <c r="H148" i="5"/>
  <c r="I148" i="5"/>
  <c r="J148" i="5"/>
  <c r="F148" i="5"/>
  <c r="E148" i="5"/>
  <c r="H168" i="5"/>
  <c r="F168" i="5"/>
  <c r="J168" i="5"/>
  <c r="R168" i="5"/>
  <c r="I168" i="5"/>
  <c r="E168" i="5"/>
  <c r="R228" i="5"/>
  <c r="H228" i="5"/>
  <c r="J228" i="5"/>
  <c r="E228" i="5"/>
  <c r="F228" i="5"/>
  <c r="I228" i="5"/>
  <c r="R30" i="5"/>
  <c r="I30" i="5"/>
  <c r="F30" i="5"/>
  <c r="E30" i="5"/>
  <c r="J30" i="5"/>
  <c r="H30" i="5"/>
  <c r="I42" i="5"/>
  <c r="J42" i="5"/>
  <c r="H42" i="5"/>
  <c r="E42" i="5"/>
  <c r="R42" i="5"/>
  <c r="F42" i="5"/>
  <c r="I65" i="5"/>
  <c r="H65" i="5"/>
  <c r="R65" i="5"/>
  <c r="E65" i="5"/>
  <c r="X65" i="5" s="1"/>
  <c r="J65" i="5"/>
  <c r="F65" i="5"/>
  <c r="E85" i="5"/>
  <c r="H85" i="5"/>
  <c r="F85" i="5"/>
  <c r="R85" i="5"/>
  <c r="J85" i="5"/>
  <c r="I85" i="5"/>
  <c r="R105" i="5"/>
  <c r="I105" i="5"/>
  <c r="J105" i="5"/>
  <c r="F105" i="5"/>
  <c r="H105" i="5"/>
  <c r="E105" i="5"/>
  <c r="I118" i="5"/>
  <c r="E118" i="5"/>
  <c r="R118" i="5"/>
  <c r="H118" i="5"/>
  <c r="F118" i="5"/>
  <c r="J118" i="5"/>
  <c r="J127" i="5"/>
  <c r="F127" i="5"/>
  <c r="H127" i="5"/>
  <c r="I127" i="5"/>
  <c r="R127" i="5"/>
  <c r="E127" i="5"/>
  <c r="H161" i="5"/>
  <c r="E161" i="5"/>
  <c r="F161" i="5"/>
  <c r="R161" i="5"/>
  <c r="I161" i="5"/>
  <c r="G161" i="5"/>
  <c r="J161" i="5"/>
  <c r="E197" i="5"/>
  <c r="I197" i="5"/>
  <c r="G197" i="5"/>
  <c r="F197" i="5"/>
  <c r="J197" i="5"/>
  <c r="R197" i="5"/>
  <c r="H197" i="5"/>
  <c r="R258" i="5"/>
  <c r="I258" i="5"/>
  <c r="J258" i="5"/>
  <c r="G258" i="5"/>
  <c r="H258" i="5"/>
  <c r="F258" i="5"/>
  <c r="E258" i="5"/>
  <c r="G277" i="5"/>
  <c r="J277" i="5"/>
  <c r="E277" i="5"/>
  <c r="R277" i="5"/>
  <c r="I277" i="5"/>
  <c r="H277" i="5"/>
  <c r="F277" i="5"/>
  <c r="J286" i="5"/>
  <c r="F286" i="5"/>
  <c r="G286" i="5"/>
  <c r="E286" i="5"/>
  <c r="R286" i="5"/>
  <c r="I286" i="5"/>
  <c r="H286" i="5"/>
  <c r="I179" i="5"/>
  <c r="H179" i="5"/>
  <c r="R179" i="5"/>
  <c r="J179" i="5"/>
  <c r="F179" i="5"/>
  <c r="E179" i="5"/>
  <c r="G179" i="5"/>
  <c r="J23" i="5"/>
  <c r="I23" i="5"/>
  <c r="R23" i="5"/>
  <c r="H23" i="5"/>
  <c r="F23" i="5"/>
  <c r="E23" i="5"/>
  <c r="I192" i="5"/>
  <c r="R192" i="5"/>
  <c r="H192" i="5"/>
  <c r="G192" i="5"/>
  <c r="E192" i="5"/>
  <c r="F192" i="5"/>
  <c r="J192" i="5"/>
  <c r="R221" i="5"/>
  <c r="H221" i="5"/>
  <c r="E221" i="5"/>
  <c r="I221" i="5"/>
  <c r="J221" i="5"/>
  <c r="G221" i="5"/>
  <c r="F221" i="5"/>
  <c r="I46" i="5"/>
  <c r="R46" i="5"/>
  <c r="J46" i="5"/>
  <c r="H46" i="5"/>
  <c r="F46" i="5"/>
  <c r="E46" i="5"/>
  <c r="J60" i="5"/>
  <c r="E60" i="5"/>
  <c r="F60" i="5"/>
  <c r="R60" i="5"/>
  <c r="I60" i="5"/>
  <c r="H60" i="5"/>
  <c r="I273" i="5"/>
  <c r="R273" i="5"/>
  <c r="H273" i="5"/>
  <c r="F273" i="5"/>
  <c r="J273" i="5"/>
  <c r="E273" i="5"/>
  <c r="G273" i="5"/>
  <c r="G283" i="5"/>
  <c r="F283" i="5"/>
  <c r="H283" i="5"/>
  <c r="R283" i="5"/>
  <c r="I283" i="5"/>
  <c r="J283" i="5"/>
  <c r="E283" i="5"/>
  <c r="R22" i="5"/>
  <c r="F22" i="5"/>
  <c r="J22" i="5"/>
  <c r="E22" i="5"/>
  <c r="I22" i="5"/>
  <c r="H22" i="5"/>
  <c r="R39" i="5"/>
  <c r="J39" i="5"/>
  <c r="F39" i="5"/>
  <c r="E39" i="5"/>
  <c r="X39" i="5" s="1"/>
  <c r="I39" i="5"/>
  <c r="H39" i="5"/>
  <c r="H55" i="5"/>
  <c r="I55" i="5"/>
  <c r="J55" i="5"/>
  <c r="F55" i="5"/>
  <c r="R55" i="5"/>
  <c r="E55" i="5"/>
  <c r="E75" i="5"/>
  <c r="J75" i="5"/>
  <c r="I75" i="5"/>
  <c r="F75" i="5"/>
  <c r="R75" i="5"/>
  <c r="H75" i="5"/>
  <c r="J103" i="5"/>
  <c r="F103" i="5"/>
  <c r="E103" i="5"/>
  <c r="R103" i="5"/>
  <c r="H103" i="5"/>
  <c r="I103" i="5"/>
  <c r="R126" i="5"/>
  <c r="I126" i="5"/>
  <c r="J126" i="5"/>
  <c r="H126" i="5"/>
  <c r="F126" i="5"/>
  <c r="E126" i="5"/>
  <c r="G65" i="6"/>
  <c r="H65" i="6" s="1"/>
  <c r="G66" i="6"/>
  <c r="H66" i="6" s="1"/>
  <c r="G68" i="6"/>
  <c r="H68" i="6" s="1"/>
  <c r="G67" i="6"/>
  <c r="H67" i="6" s="1"/>
  <c r="F16" i="5"/>
  <c r="R16" i="5"/>
  <c r="H16" i="5"/>
  <c r="E16" i="5"/>
  <c r="J16" i="5"/>
  <c r="I16" i="5"/>
  <c r="J12" i="5"/>
  <c r="H12" i="5"/>
  <c r="R12" i="5"/>
  <c r="I12" i="5"/>
  <c r="F12" i="5"/>
  <c r="E12" i="5"/>
  <c r="I9" i="5"/>
  <c r="H9" i="5"/>
  <c r="R9" i="5"/>
  <c r="F9" i="5"/>
  <c r="J9" i="5"/>
  <c r="E9" i="5"/>
  <c r="F10" i="5"/>
  <c r="E10" i="5"/>
  <c r="R10" i="5"/>
  <c r="J10" i="5"/>
  <c r="I10" i="5"/>
  <c r="H10" i="5"/>
  <c r="F7" i="5"/>
  <c r="I7" i="5"/>
  <c r="E7" i="5"/>
  <c r="R7" i="5"/>
  <c r="H7" i="5"/>
  <c r="J7" i="5"/>
  <c r="I15" i="5"/>
  <c r="J15" i="5"/>
  <c r="R15" i="5"/>
  <c r="E15" i="5"/>
  <c r="F15" i="5"/>
  <c r="H15" i="5"/>
  <c r="H19" i="5"/>
  <c r="F19" i="5"/>
  <c r="R19" i="5"/>
  <c r="I19" i="5"/>
  <c r="J19" i="5"/>
  <c r="E19" i="5"/>
  <c r="X19" i="5" s="1"/>
  <c r="E8" i="5"/>
  <c r="I8" i="5"/>
  <c r="H8" i="5"/>
  <c r="F8" i="5"/>
  <c r="J8" i="5"/>
  <c r="R8" i="5"/>
  <c r="R14" i="5"/>
  <c r="J14" i="5"/>
  <c r="F14" i="5"/>
  <c r="H14" i="5"/>
  <c r="E14" i="5"/>
  <c r="I14" i="5"/>
  <c r="J18" i="5"/>
  <c r="T18" i="5" s="1"/>
  <c r="E18" i="5"/>
  <c r="I18" i="5"/>
  <c r="H18" i="5"/>
  <c r="R18" i="5"/>
  <c r="F18" i="5"/>
  <c r="E6" i="5"/>
  <c r="R6" i="5"/>
  <c r="F6" i="5"/>
  <c r="J6" i="5"/>
  <c r="H6" i="5"/>
  <c r="I6" i="5"/>
  <c r="R13" i="5"/>
  <c r="I13" i="5"/>
  <c r="H13" i="5"/>
  <c r="F13" i="5"/>
  <c r="E13" i="5"/>
  <c r="J13" i="5"/>
  <c r="F17" i="5"/>
  <c r="J17" i="5"/>
  <c r="R17" i="5"/>
  <c r="I17" i="5"/>
  <c r="H17" i="5"/>
  <c r="E17" i="5"/>
  <c r="F11" i="5"/>
  <c r="R11" i="5"/>
  <c r="H11" i="5"/>
  <c r="I11" i="5"/>
  <c r="E11" i="5"/>
  <c r="J11" i="5"/>
  <c r="I5" i="5"/>
  <c r="E5" i="5"/>
  <c r="R5" i="5"/>
  <c r="F5" i="5"/>
  <c r="H5" i="5"/>
  <c r="J5" i="5"/>
  <c r="C56" i="6"/>
  <c r="D56" i="6"/>
  <c r="C55" i="6"/>
  <c r="D55" i="6"/>
  <c r="S68" i="5" l="1"/>
  <c r="T68" i="5" s="1"/>
  <c r="X68" i="5"/>
  <c r="S96" i="5"/>
  <c r="X96" i="5"/>
  <c r="S120" i="5"/>
  <c r="X120" i="5"/>
  <c r="S149" i="5"/>
  <c r="T149" i="5" s="1"/>
  <c r="X149" i="5"/>
  <c r="S208" i="5"/>
  <c r="T208" i="5" s="1"/>
  <c r="X208" i="5"/>
  <c r="S244" i="5"/>
  <c r="T244" i="5" s="1"/>
  <c r="X244" i="5"/>
  <c r="S284" i="5"/>
  <c r="T284" i="5" s="1"/>
  <c r="X284" i="5"/>
  <c r="S24" i="5"/>
  <c r="T24" i="5" s="1"/>
  <c r="X24" i="5"/>
  <c r="S33" i="5"/>
  <c r="T33" i="5" s="1"/>
  <c r="X33" i="5"/>
  <c r="S49" i="5"/>
  <c r="T49" i="5" s="1"/>
  <c r="X49" i="5"/>
  <c r="S69" i="5"/>
  <c r="T69" i="5" s="1"/>
  <c r="X69" i="5"/>
  <c r="S102" i="5"/>
  <c r="T102" i="5" s="1"/>
  <c r="X102" i="5"/>
  <c r="S123" i="5"/>
  <c r="T123" i="5" s="1"/>
  <c r="X123" i="5"/>
  <c r="S154" i="5"/>
  <c r="T154" i="5" s="1"/>
  <c r="X154" i="5"/>
  <c r="S169" i="5"/>
  <c r="T169" i="5" s="1"/>
  <c r="X169" i="5"/>
  <c r="S198" i="5"/>
  <c r="T198" i="5" s="1"/>
  <c r="X198" i="5"/>
  <c r="S210" i="5"/>
  <c r="T210" i="5" s="1"/>
  <c r="X210" i="5"/>
  <c r="S229" i="5"/>
  <c r="T229" i="5" s="1"/>
  <c r="X229" i="5"/>
  <c r="S249" i="5"/>
  <c r="T249" i="5" s="1"/>
  <c r="X249" i="5"/>
  <c r="S267" i="5"/>
  <c r="T267" i="5" s="1"/>
  <c r="X267" i="5"/>
  <c r="S21" i="5"/>
  <c r="T21" i="5" s="1"/>
  <c r="X21" i="5"/>
  <c r="S43" i="5"/>
  <c r="T43" i="5" s="1"/>
  <c r="X43" i="5"/>
  <c r="S56" i="5"/>
  <c r="T56" i="5" s="1"/>
  <c r="X56" i="5"/>
  <c r="S74" i="5"/>
  <c r="T74" i="5" s="1"/>
  <c r="X74" i="5"/>
  <c r="S139" i="5"/>
  <c r="T139" i="5" s="1"/>
  <c r="X139" i="5"/>
  <c r="S224" i="5"/>
  <c r="T224" i="5" s="1"/>
  <c r="X224" i="5"/>
  <c r="S131" i="5"/>
  <c r="T131" i="5" s="1"/>
  <c r="X131" i="5"/>
  <c r="S144" i="5"/>
  <c r="T144" i="5" s="1"/>
  <c r="X144" i="5"/>
  <c r="S178" i="5"/>
  <c r="T178" i="5" s="1"/>
  <c r="X178" i="5"/>
  <c r="S187" i="5"/>
  <c r="T187" i="5" s="1"/>
  <c r="X187" i="5"/>
  <c r="S214" i="5"/>
  <c r="T214" i="5" s="1"/>
  <c r="X214" i="5"/>
  <c r="S40" i="5"/>
  <c r="T40" i="5" s="1"/>
  <c r="X40" i="5"/>
  <c r="S50" i="5"/>
  <c r="T50" i="5" s="1"/>
  <c r="X50" i="5"/>
  <c r="S63" i="5"/>
  <c r="T63" i="5" s="1"/>
  <c r="X63" i="5"/>
  <c r="S72" i="5"/>
  <c r="T72" i="5" s="1"/>
  <c r="X72" i="5"/>
  <c r="S87" i="5"/>
  <c r="T87" i="5" s="1"/>
  <c r="X87" i="5"/>
  <c r="S115" i="5"/>
  <c r="T115" i="5" s="1"/>
  <c r="X115" i="5"/>
  <c r="S151" i="5"/>
  <c r="T151" i="5" s="1"/>
  <c r="X151" i="5"/>
  <c r="S173" i="5"/>
  <c r="T173" i="5" s="1"/>
  <c r="X173" i="5"/>
  <c r="S268" i="5"/>
  <c r="T268" i="5" s="1"/>
  <c r="X268" i="5"/>
  <c r="S31" i="5"/>
  <c r="T31" i="5" s="1"/>
  <c r="X31" i="5"/>
  <c r="S47" i="5"/>
  <c r="T47" i="5" s="1"/>
  <c r="X47" i="5"/>
  <c r="S61" i="5"/>
  <c r="T61" i="5" s="1"/>
  <c r="X61" i="5"/>
  <c r="S83" i="5"/>
  <c r="T83" i="5" s="1"/>
  <c r="X83" i="5"/>
  <c r="S112" i="5"/>
  <c r="T112" i="5" s="1"/>
  <c r="X112" i="5"/>
  <c r="S124" i="5"/>
  <c r="T124" i="5" s="1"/>
  <c r="X124" i="5"/>
  <c r="S157" i="5"/>
  <c r="T157" i="5" s="1"/>
  <c r="X157" i="5"/>
  <c r="S172" i="5"/>
  <c r="T172" i="5" s="1"/>
  <c r="X172" i="5"/>
  <c r="S188" i="5"/>
  <c r="T188" i="5" s="1"/>
  <c r="X188" i="5"/>
  <c r="S218" i="5"/>
  <c r="T218" i="5" s="1"/>
  <c r="X218" i="5"/>
  <c r="S226" i="5"/>
  <c r="T226" i="5" s="1"/>
  <c r="X226" i="5"/>
  <c r="S251" i="5"/>
  <c r="T251" i="5" s="1"/>
  <c r="X251" i="5"/>
  <c r="S20" i="5"/>
  <c r="T20" i="5" s="1"/>
  <c r="X20" i="5"/>
  <c r="S48" i="5"/>
  <c r="T48" i="5" s="1"/>
  <c r="X48" i="5"/>
  <c r="S62" i="5"/>
  <c r="T62" i="5" s="1"/>
  <c r="X62" i="5"/>
  <c r="S78" i="5"/>
  <c r="T78" i="5" s="1"/>
  <c r="X78" i="5"/>
  <c r="S90" i="5"/>
  <c r="T90" i="5" s="1"/>
  <c r="X90" i="5"/>
  <c r="S101" i="5"/>
  <c r="T101" i="5" s="1"/>
  <c r="X101" i="5"/>
  <c r="S133" i="5"/>
  <c r="T133" i="5" s="1"/>
  <c r="X133" i="5"/>
  <c r="S163" i="5"/>
  <c r="T163" i="5" s="1"/>
  <c r="X163" i="5"/>
  <c r="S220" i="5"/>
  <c r="T220" i="5" s="1"/>
  <c r="X220" i="5"/>
  <c r="S280" i="5"/>
  <c r="T280" i="5" s="1"/>
  <c r="X280" i="5"/>
  <c r="S25" i="5"/>
  <c r="T25" i="5" s="1"/>
  <c r="X25" i="5"/>
  <c r="S38" i="5"/>
  <c r="T38" i="5" s="1"/>
  <c r="X38" i="5"/>
  <c r="S73" i="5"/>
  <c r="T73" i="5" s="1"/>
  <c r="X73" i="5"/>
  <c r="S89" i="5"/>
  <c r="T89" i="5" s="1"/>
  <c r="X89" i="5"/>
  <c r="S106" i="5"/>
  <c r="T106" i="5" s="1"/>
  <c r="X106" i="5"/>
  <c r="S125" i="5"/>
  <c r="T125" i="5" s="1"/>
  <c r="X125" i="5"/>
  <c r="S227" i="5"/>
  <c r="T227" i="5" s="1"/>
  <c r="X227" i="5"/>
  <c r="S237" i="5"/>
  <c r="T237" i="5" s="1"/>
  <c r="X237" i="5"/>
  <c r="S34" i="5"/>
  <c r="T34" i="5" s="1"/>
  <c r="X34" i="5"/>
  <c r="S44" i="5"/>
  <c r="T44" i="5" s="1"/>
  <c r="X44" i="5"/>
  <c r="S70" i="5"/>
  <c r="T70" i="5" s="1"/>
  <c r="X70" i="5"/>
  <c r="S80" i="5"/>
  <c r="T80" i="5" s="1"/>
  <c r="X80" i="5"/>
  <c r="S91" i="5"/>
  <c r="T91" i="5" s="1"/>
  <c r="X91" i="5"/>
  <c r="S136" i="5"/>
  <c r="T136" i="5" s="1"/>
  <c r="X136" i="5"/>
  <c r="S153" i="5"/>
  <c r="T153" i="5" s="1"/>
  <c r="X153" i="5"/>
  <c r="S252" i="5"/>
  <c r="T252" i="5" s="1"/>
  <c r="X252" i="5"/>
  <c r="S26" i="5"/>
  <c r="T26" i="5" s="1"/>
  <c r="X26" i="5"/>
  <c r="S32" i="5"/>
  <c r="T32" i="5" s="1"/>
  <c r="X32" i="5"/>
  <c r="S51" i="5"/>
  <c r="T51" i="5" s="1"/>
  <c r="X51" i="5"/>
  <c r="S67" i="5"/>
  <c r="T67" i="5" s="1"/>
  <c r="X67" i="5"/>
  <c r="S94" i="5"/>
  <c r="T94" i="5" s="1"/>
  <c r="X94" i="5"/>
  <c r="S108" i="5"/>
  <c r="T108" i="5" s="1"/>
  <c r="X108" i="5"/>
  <c r="S119" i="5"/>
  <c r="T119" i="5" s="1"/>
  <c r="X119" i="5"/>
  <c r="S128" i="5"/>
  <c r="T128" i="5" s="1"/>
  <c r="X128" i="5"/>
  <c r="S129" i="5"/>
  <c r="T129" i="5" s="1"/>
  <c r="X129" i="5"/>
  <c r="S146" i="5"/>
  <c r="T146" i="5" s="1"/>
  <c r="X146" i="5"/>
  <c r="S155" i="5"/>
  <c r="T155" i="5" s="1"/>
  <c r="X155" i="5"/>
  <c r="S174" i="5"/>
  <c r="T174" i="5" s="1"/>
  <c r="X174" i="5"/>
  <c r="S213" i="5"/>
  <c r="T213" i="5" s="1"/>
  <c r="X213" i="5"/>
  <c r="S225" i="5"/>
  <c r="T225" i="5" s="1"/>
  <c r="X225" i="5"/>
  <c r="S265" i="5"/>
  <c r="T265" i="5" s="1"/>
  <c r="X265" i="5"/>
  <c r="S274" i="5"/>
  <c r="T274" i="5" s="1"/>
  <c r="X274" i="5"/>
  <c r="S29" i="5"/>
  <c r="T29" i="5" s="1"/>
  <c r="X29" i="5"/>
  <c r="S52" i="5"/>
  <c r="T52" i="5" s="1"/>
  <c r="X52" i="5"/>
  <c r="S66" i="5"/>
  <c r="T66" i="5" s="1"/>
  <c r="X66" i="5"/>
  <c r="S82" i="5"/>
  <c r="T82" i="5" s="1"/>
  <c r="X82" i="5"/>
  <c r="S107" i="5"/>
  <c r="T107" i="5" s="1"/>
  <c r="X107" i="5"/>
  <c r="S141" i="5"/>
  <c r="T141" i="5" s="1"/>
  <c r="X141" i="5"/>
  <c r="S28" i="5"/>
  <c r="T28" i="5" s="1"/>
  <c r="X28" i="5"/>
  <c r="S41" i="5"/>
  <c r="T41" i="5" s="1"/>
  <c r="X41" i="5"/>
  <c r="S57" i="5"/>
  <c r="T57" i="5" s="1"/>
  <c r="X57" i="5"/>
  <c r="S77" i="5"/>
  <c r="T77" i="5" s="1"/>
  <c r="X77" i="5"/>
  <c r="S95" i="5"/>
  <c r="T95" i="5" s="1"/>
  <c r="X95" i="5"/>
  <c r="S110" i="5"/>
  <c r="T110" i="5" s="1"/>
  <c r="X110" i="5"/>
  <c r="S121" i="5"/>
  <c r="T121" i="5" s="1"/>
  <c r="X121" i="5"/>
  <c r="S134" i="5"/>
  <c r="T134" i="5" s="1"/>
  <c r="X134" i="5"/>
  <c r="S158" i="5"/>
  <c r="T158" i="5" s="1"/>
  <c r="X158" i="5"/>
  <c r="S209" i="5"/>
  <c r="T209" i="5" s="1"/>
  <c r="X209" i="5"/>
  <c r="S219" i="5"/>
  <c r="T219" i="5" s="1"/>
  <c r="X219" i="5"/>
  <c r="S230" i="5"/>
  <c r="T230" i="5" s="1"/>
  <c r="X230" i="5"/>
  <c r="S255" i="5"/>
  <c r="T255" i="5" s="1"/>
  <c r="X255" i="5"/>
  <c r="S266" i="5"/>
  <c r="T266" i="5" s="1"/>
  <c r="X266" i="5"/>
  <c r="S281" i="5"/>
  <c r="T281" i="5" s="1"/>
  <c r="X281" i="5"/>
  <c r="S37" i="5"/>
  <c r="T37" i="5" s="1"/>
  <c r="X37" i="5"/>
  <c r="S54" i="5"/>
  <c r="T54" i="5" s="1"/>
  <c r="X54" i="5"/>
  <c r="S71" i="5"/>
  <c r="T71" i="5" s="1"/>
  <c r="X71" i="5"/>
  <c r="S86" i="5"/>
  <c r="T86" i="5" s="1"/>
  <c r="X86" i="5"/>
  <c r="S117" i="5"/>
  <c r="T117" i="5" s="1"/>
  <c r="X117" i="5"/>
  <c r="S152" i="5"/>
  <c r="T152" i="5" s="1"/>
  <c r="X152" i="5"/>
  <c r="S180" i="5"/>
  <c r="T180" i="5" s="1"/>
  <c r="X180" i="5"/>
  <c r="S212" i="5"/>
  <c r="T212" i="5" s="1"/>
  <c r="X212" i="5"/>
  <c r="S248" i="5"/>
  <c r="T248" i="5" s="1"/>
  <c r="X248" i="5"/>
  <c r="S27" i="5"/>
  <c r="T27" i="5" s="1"/>
  <c r="X27" i="5"/>
  <c r="S35" i="5"/>
  <c r="T35" i="5" s="1"/>
  <c r="X35" i="5"/>
  <c r="S59" i="5"/>
  <c r="T59" i="5" s="1"/>
  <c r="X59" i="5"/>
  <c r="S81" i="5"/>
  <c r="T81" i="5" s="1"/>
  <c r="X81" i="5"/>
  <c r="S97" i="5"/>
  <c r="T97" i="5" s="1"/>
  <c r="X97" i="5"/>
  <c r="S122" i="5"/>
  <c r="T122" i="5" s="1"/>
  <c r="X122" i="5"/>
  <c r="S130" i="5"/>
  <c r="T130" i="5" s="1"/>
  <c r="X130" i="5"/>
  <c r="S135" i="5"/>
  <c r="T135" i="5" s="1"/>
  <c r="X135" i="5"/>
  <c r="S142" i="5"/>
  <c r="T142" i="5" s="1"/>
  <c r="X142" i="5"/>
  <c r="S159" i="5"/>
  <c r="T159" i="5" s="1"/>
  <c r="X159" i="5"/>
  <c r="S177" i="5"/>
  <c r="T177" i="5" s="1"/>
  <c r="X177" i="5"/>
  <c r="S217" i="5"/>
  <c r="T217" i="5" s="1"/>
  <c r="X217" i="5"/>
  <c r="S253" i="5"/>
  <c r="T253" i="5" s="1"/>
  <c r="X253" i="5"/>
  <c r="S279" i="5"/>
  <c r="T279" i="5" s="1"/>
  <c r="X279" i="5"/>
  <c r="S156" i="5"/>
  <c r="T156" i="5" s="1"/>
  <c r="X156" i="5"/>
  <c r="S164" i="5"/>
  <c r="T164" i="5" s="1"/>
  <c r="X164" i="5"/>
  <c r="S183" i="5"/>
  <c r="T183" i="5" s="1"/>
  <c r="X183" i="5"/>
  <c r="S222" i="5"/>
  <c r="T222" i="5" s="1"/>
  <c r="X222" i="5"/>
  <c r="S243" i="5"/>
  <c r="T243" i="5" s="1"/>
  <c r="X243" i="5"/>
  <c r="S285" i="5"/>
  <c r="T285" i="5" s="1"/>
  <c r="X285" i="5"/>
  <c r="S36" i="5"/>
  <c r="T36" i="5" s="1"/>
  <c r="X36" i="5"/>
  <c r="X64" i="5"/>
  <c r="S64" i="5"/>
  <c r="T64" i="5" s="1"/>
  <c r="S76" i="5"/>
  <c r="T76" i="5" s="1"/>
  <c r="X76" i="5"/>
  <c r="S143" i="5"/>
  <c r="T143" i="5" s="1"/>
  <c r="X143" i="5"/>
  <c r="S104" i="5"/>
  <c r="T104" i="5" s="1"/>
  <c r="X104" i="5"/>
  <c r="S148" i="5"/>
  <c r="T148" i="5" s="1"/>
  <c r="X148" i="5"/>
  <c r="S168" i="5"/>
  <c r="T168" i="5" s="1"/>
  <c r="X168" i="5"/>
  <c r="S228" i="5"/>
  <c r="T228" i="5" s="1"/>
  <c r="X228" i="5"/>
  <c r="X30" i="5"/>
  <c r="S30" i="5"/>
  <c r="T30" i="5" s="1"/>
  <c r="S42" i="5"/>
  <c r="T42" i="5" s="1"/>
  <c r="X42" i="5"/>
  <c r="S85" i="5"/>
  <c r="T85" i="5" s="1"/>
  <c r="X85" i="5"/>
  <c r="S105" i="5"/>
  <c r="T105" i="5" s="1"/>
  <c r="X105" i="5"/>
  <c r="S118" i="5"/>
  <c r="T118" i="5" s="1"/>
  <c r="X118" i="5"/>
  <c r="S127" i="5"/>
  <c r="T127" i="5" s="1"/>
  <c r="X127" i="5"/>
  <c r="S161" i="5"/>
  <c r="T161" i="5" s="1"/>
  <c r="X161" i="5"/>
  <c r="S197" i="5"/>
  <c r="T197" i="5" s="1"/>
  <c r="X197" i="5"/>
  <c r="S258" i="5"/>
  <c r="T258" i="5" s="1"/>
  <c r="X258" i="5"/>
  <c r="S277" i="5"/>
  <c r="T277" i="5" s="1"/>
  <c r="X277" i="5"/>
  <c r="S286" i="5"/>
  <c r="T286" i="5" s="1"/>
  <c r="X286" i="5"/>
  <c r="S179" i="5"/>
  <c r="T179" i="5" s="1"/>
  <c r="X179" i="5"/>
  <c r="S23" i="5"/>
  <c r="T23" i="5" s="1"/>
  <c r="X23" i="5"/>
  <c r="S192" i="5"/>
  <c r="T192" i="5" s="1"/>
  <c r="X192" i="5"/>
  <c r="S221" i="5"/>
  <c r="T221" i="5" s="1"/>
  <c r="X221" i="5"/>
  <c r="S46" i="5"/>
  <c r="T46" i="5" s="1"/>
  <c r="X46" i="5"/>
  <c r="X60" i="5"/>
  <c r="S60" i="5"/>
  <c r="T60" i="5" s="1"/>
  <c r="S273" i="5"/>
  <c r="T273" i="5" s="1"/>
  <c r="X273" i="5"/>
  <c r="S283" i="5"/>
  <c r="T283" i="5" s="1"/>
  <c r="X283" i="5"/>
  <c r="S22" i="5"/>
  <c r="T22" i="5" s="1"/>
  <c r="X22" i="5"/>
  <c r="S55" i="5"/>
  <c r="T55" i="5" s="1"/>
  <c r="X55" i="5"/>
  <c r="S75" i="5"/>
  <c r="T75" i="5" s="1"/>
  <c r="X75" i="5"/>
  <c r="S103" i="5"/>
  <c r="T103" i="5" s="1"/>
  <c r="X103" i="5"/>
  <c r="S126" i="5"/>
  <c r="T126" i="5" s="1"/>
  <c r="X126" i="5"/>
  <c r="D65" i="6"/>
  <c r="C65" i="6"/>
  <c r="C66" i="6"/>
  <c r="D66" i="6"/>
  <c r="C68" i="6"/>
  <c r="D68" i="6"/>
  <c r="C67" i="6"/>
  <c r="D67" i="6"/>
  <c r="S16" i="5"/>
  <c r="T16" i="5" s="1"/>
  <c r="X16" i="5"/>
  <c r="S12" i="5"/>
  <c r="T12" i="5" s="1"/>
  <c r="X12" i="5"/>
  <c r="S9" i="5"/>
  <c r="T9" i="5" s="1"/>
  <c r="X9" i="5"/>
  <c r="S10" i="5"/>
  <c r="T10" i="5" s="1"/>
  <c r="X10" i="5"/>
  <c r="S7" i="5"/>
  <c r="T7" i="5" s="1"/>
  <c r="X7" i="5"/>
  <c r="S15" i="5"/>
  <c r="T15" i="5" s="1"/>
  <c r="X15" i="5"/>
  <c r="S8" i="5"/>
  <c r="T8" i="5" s="1"/>
  <c r="X8" i="5"/>
  <c r="S14" i="5"/>
  <c r="T14" i="5" s="1"/>
  <c r="X14" i="5"/>
  <c r="S18" i="5"/>
  <c r="X18" i="5"/>
  <c r="S6" i="5"/>
  <c r="T6" i="5" s="1"/>
  <c r="X6" i="5"/>
  <c r="S13" i="5"/>
  <c r="T13" i="5" s="1"/>
  <c r="X13" i="5"/>
  <c r="S17" i="5"/>
  <c r="T17" i="5" s="1"/>
  <c r="X17" i="5"/>
  <c r="S11" i="5"/>
  <c r="T11" i="5" s="1"/>
  <c r="X11" i="5"/>
  <c r="G69" i="6" a="1"/>
  <c r="H69" i="6" s="1"/>
  <c r="H70" i="6" s="1"/>
  <c r="D2" i="6" s="1"/>
  <c r="S5" i="5"/>
  <c r="T5" i="5" s="1"/>
  <c r="X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<sst xmlns="http://schemas.openxmlformats.org/spreadsheetml/2006/main" count="22528" uniqueCount="15884">
  <si>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</si>
  <si>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</si>
  <si>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</si>
  <si>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</si>
  <si>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</si>
  <si>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</si>
  <si>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</si>
  <si>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</si>
  <si>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</si>
  <si>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</si>
  <si>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</si>
  <si>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</si>
  <si>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</si>
  <si>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</si>
  <si>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</si>
  <si>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</si>
  <si>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</si>
  <si>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</si>
  <si>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</si>
  <si>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</si>
  <si>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</si>
  <si>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</si>
  <si>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</si>
  <si>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</si>
  <si>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</si>
  <si>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</si>
  <si>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</si>
  <si>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</si>
  <si>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</si>
  <si>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</si>
  <si>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</si>
  <si>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</si>
  <si>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</si>
  <si>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</si>
  <si>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</si>
  <si>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</si>
  <si>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</si>
  <si>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</si>
  <si>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</si>
  <si>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</si>
  <si>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</si>
  <si>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</si>
  <si>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</si>
  <si>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</si>
  <si>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</si>
  <si>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</si>
  <si>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</si>
  <si>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</si>
  <si>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</si>
  <si>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</si>
  <si>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</si>
  <si>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</si>
  <si>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</si>
  <si>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</si>
  <si>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</si>
  <si>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</si>
  <si>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</si>
  <si>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</si>
  <si>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</si>
  <si>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</si>
  <si>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</si>
  <si>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</si>
  <si>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</si>
  <si>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</si>
  <si>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</si>
  <si>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</si>
  <si>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</si>
  <si>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</si>
  <si>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</si>
  <si>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</si>
  <si>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</si>
  <si>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</si>
  <si>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</si>
  <si>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</si>
  <si>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</si>
  <si>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</si>
  <si>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</si>
  <si>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</si>
  <si>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</si>
  <si>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</si>
  <si>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</si>
  <si>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</si>
  <si>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</si>
  <si>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</si>
  <si>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</si>
  <si>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</si>
  <si>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</si>
  <si>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</si>
  <si>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</si>
  <si>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</si>
  <si>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</si>
  <si>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</si>
  <si>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</si>
  <si>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</si>
  <si>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</si>
  <si>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</si>
  <si>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</si>
  <si>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</si>
  <si>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</si>
  <si>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</si>
  <si>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</si>
  <si>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</si>
  <si>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</si>
  <si>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</si>
  <si>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</si>
  <si>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</si>
  <si>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</si>
  <si>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</si>
  <si>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</si>
  <si>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</si>
  <si>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</si>
  <si>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</si>
  <si>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</si>
  <si>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</si>
  <si>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</si>
  <si>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</si>
  <si>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</si>
  <si>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</si>
  <si>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</si>
  <si>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</si>
  <si>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</si>
  <si>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</si>
  <si>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</si>
  <si>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</si>
  <si>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</si>
  <si>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</si>
  <si>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</si>
  <si>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</si>
  <si>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</si>
  <si>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</si>
  <si>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</si>
  <si>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</si>
  <si>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</si>
  <si>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</si>
  <si>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</si>
  <si>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</si>
  <si>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</si>
  <si>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</si>
  <si>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</si>
  <si>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</si>
  <si>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</si>
  <si>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</si>
  <si>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</si>
  <si>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</si>
  <si>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</si>
  <si>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</si>
  <si>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</si>
  <si>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</si>
  <si>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</si>
  <si>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</si>
  <si>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</si>
  <si>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</si>
  <si>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</si>
  <si>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</si>
  <si>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</si>
  <si>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</si>
  <si>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</si>
  <si>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</si>
  <si>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</si>
  <si>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</si>
  <si>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</si>
  <si>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</si>
  <si>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</si>
  <si>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</si>
  <si>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</si>
  <si>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</si>
  <si>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</si>
  <si>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</si>
  <si>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</si>
  <si>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</si>
  <si>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</si>
  <si>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</si>
  <si>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</si>
  <si>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</si>
  <si>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</si>
  <si>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</si>
  <si>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</si>
  <si>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</si>
  <si>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</si>
  <si>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</si>
  <si>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</si>
  <si>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</si>
  <si>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</si>
  <si>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</si>
  <si>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</si>
  <si>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</si>
  <si>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</si>
  <si>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</si>
  <si>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</si>
  <si>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</si>
  <si>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</si>
  <si>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</si>
  <si>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</si>
  <si>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</si>
  <si>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</si>
  <si>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</si>
  <si>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</si>
  <si>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</si>
  <si>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</si>
  <si>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</si>
  <si>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</si>
  <si>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</si>
  <si>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</si>
  <si>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</si>
  <si>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</si>
  <si>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</si>
  <si>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</si>
  <si>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</si>
  <si>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</si>
  <si>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</si>
  <si>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</si>
  <si>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</si>
  <si>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</si>
  <si>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</si>
  <si>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</si>
  <si>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</si>
  <si>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</si>
  <si>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</si>
  <si>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</si>
  <si>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</si>
  <si>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</si>
  <si>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</si>
  <si>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</si>
  <si>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</si>
  <si>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</si>
  <si>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</si>
  <si>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</si>
  <si>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</si>
  <si>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</si>
  <si>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</si>
  <si>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</si>
  <si>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</si>
  <si>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</si>
  <si>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</si>
  <si>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</si>
  <si>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</si>
  <si>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</si>
  <si>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</si>
  <si>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</si>
  <si>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</si>
  <si>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</si>
  <si>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</si>
  <si>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</si>
  <si>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</si>
  <si>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</si>
  <si>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</si>
  <si>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</si>
  <si>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</si>
  <si>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</si>
  <si>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</si>
  <si>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</si>
  <si>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</si>
  <si>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</si>
  <si>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</si>
  <si>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</si>
  <si>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</si>
  <si>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</si>
  <si>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</si>
  <si>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</si>
  <si>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</si>
  <si>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</si>
  <si>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</si>
  <si>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</si>
  <si>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</si>
  <si>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</si>
  <si>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</si>
  <si>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</si>
  <si>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</si>
  <si>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</si>
  <si>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</si>
  <si>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</si>
  <si>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</si>
  <si>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</si>
  <si>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</si>
  <si>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</si>
  <si>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</si>
  <si>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</si>
  <si>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</si>
  <si>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</si>
  <si>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</si>
  <si>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</si>
  <si>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</si>
  <si>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</si>
  <si>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</si>
  <si>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</si>
  <si>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</si>
  <si>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</si>
  <si>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</si>
  <si>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</si>
  <si>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</si>
  <si>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</si>
  <si>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</si>
  <si>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</si>
  <si>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</si>
  <si>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</si>
  <si>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</si>
  <si>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</si>
  <si>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</si>
  <si>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</si>
  <si>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</si>
  <si>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</si>
  <si>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</si>
  <si>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</si>
  <si>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</si>
  <si>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</si>
  <si>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</si>
  <si>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</si>
  <si>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</si>
  <si>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</si>
  <si>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</si>
  <si>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</si>
  <si>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</si>
  <si>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</si>
  <si>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</si>
  <si>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</si>
  <si>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</si>
  <si>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</si>
  <si>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</si>
  <si>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</si>
  <si>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</si>
  <si>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</si>
  <si>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</si>
  <si>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</si>
  <si>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</si>
  <si>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</si>
  <si>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</si>
  <si>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</si>
  <si>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</si>
  <si>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</si>
  <si>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</si>
  <si>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</si>
  <si>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</si>
  <si>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</si>
  <si>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</si>
  <si>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</si>
  <si>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</si>
  <si>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</si>
  <si>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</si>
  <si>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</si>
  <si>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</si>
  <si>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</si>
  <si>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</si>
  <si>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</si>
  <si>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</si>
  <si>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</si>
  <si>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</si>
  <si>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</si>
  <si>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</si>
  <si>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</si>
  <si>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</si>
  <si>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</si>
  <si>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</si>
  <si>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</si>
  <si>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</si>
  <si>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</si>
  <si>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</si>
  <si>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</si>
  <si>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</si>
  <si>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</si>
  <si>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</si>
  <si>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</si>
  <si>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</si>
  <si>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</si>
  <si>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</si>
  <si>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</si>
  <si>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</si>
  <si>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</si>
  <si>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</si>
  <si>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</si>
  <si>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</si>
  <si>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</si>
  <si>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</si>
  <si>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</si>
  <si>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</si>
  <si>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</si>
  <si>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</si>
  <si>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</si>
  <si>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</si>
  <si>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</si>
  <si>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</si>
  <si>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</si>
  <si>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</si>
  <si>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</si>
  <si>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</si>
  <si>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</si>
  <si>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</si>
  <si>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</si>
  <si>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</si>
  <si>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</si>
  <si>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</si>
  <si>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</si>
  <si>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</si>
  <si>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</si>
  <si>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</si>
  <si>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</si>
  <si>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</si>
  <si>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</si>
  <si>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</si>
  <si>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</si>
  <si>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</si>
  <si>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</si>
  <si>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</si>
  <si>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</si>
  <si>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</si>
  <si>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</si>
  <si>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</si>
  <si>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</si>
  <si>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</si>
  <si>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</si>
  <si>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</si>
  <si>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</si>
  <si>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</si>
  <si>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</si>
  <si>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</si>
  <si>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</si>
  <si>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</si>
  <si>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</si>
  <si>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</si>
  <si>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</si>
  <si>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</si>
  <si>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</si>
  <si>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</si>
  <si>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</si>
  <si>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</si>
  <si>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</si>
  <si>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</si>
  <si>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</si>
  <si>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</si>
  <si>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</si>
  <si>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</si>
  <si>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</si>
  <si>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</si>
  <si>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</si>
  <si>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</si>
  <si>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</si>
  <si>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</si>
  <si>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</si>
  <si>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</si>
  <si>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</si>
  <si>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</si>
  <si>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</si>
  <si>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</si>
  <si>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</si>
  <si>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</si>
  <si>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</si>
  <si>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</si>
  <si>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</si>
  <si>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</si>
  <si>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</si>
  <si>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</si>
  <si>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</si>
  <si>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</si>
  <si>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</si>
  <si>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</si>
  <si>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</si>
  <si>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</si>
  <si>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</si>
  <si>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</si>
  <si>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</si>
  <si>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</si>
  <si>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</si>
  <si>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</si>
  <si>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</si>
  <si>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</si>
  <si>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</si>
  <si>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</si>
  <si>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</si>
  <si>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</si>
  <si>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</si>
  <si>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</si>
  <si>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</si>
  <si>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</si>
  <si>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</si>
  <si>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</si>
  <si>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</si>
  <si>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</si>
  <si>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</si>
  <si>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</si>
  <si>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</si>
  <si>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</si>
  <si>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</si>
  <si>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</si>
  <si>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</si>
  <si>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</si>
  <si>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</si>
  <si>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</si>
  <si>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</si>
  <si>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</si>
  <si>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</si>
  <si>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</si>
  <si>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</si>
  <si>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</si>
  <si>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</si>
  <si>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</si>
  <si>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</si>
  <si>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</si>
  <si>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</si>
  <si>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</si>
  <si>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</si>
  <si>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</si>
  <si>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</si>
  <si>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</si>
  <si>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</si>
  <si>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</si>
  <si>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</si>
  <si>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</si>
  <si>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</si>
  <si>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</si>
  <si>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</si>
  <si>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</si>
  <si>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</si>
  <si>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</si>
  <si>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</si>
  <si>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</si>
  <si>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</si>
  <si>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</si>
  <si>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</si>
  <si>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</si>
  <si>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</si>
  <si>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</si>
  <si>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</si>
  <si>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</si>
  <si>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</si>
  <si>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</si>
  <si>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</si>
  <si>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</si>
  <si>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</si>
  <si>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</si>
  <si>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</si>
  <si>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</si>
  <si>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</si>
  <si>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</si>
  <si>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</si>
  <si>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</si>
  <si>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</si>
  <si>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</si>
  <si>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</si>
  <si>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</si>
  <si>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</si>
  <si>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</si>
  <si>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</si>
  <si>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</si>
  <si>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</si>
  <si>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</si>
  <si>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</si>
  <si>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</si>
  <si>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</si>
  <si>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</si>
  <si>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</si>
  <si>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</si>
  <si>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</si>
  <si>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</si>
  <si>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</si>
  <si>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</si>
  <si>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</si>
  <si>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</si>
  <si>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</si>
  <si>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</si>
  <si>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</si>
  <si>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</si>
  <si>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</si>
  <si>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</si>
  <si>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</si>
  <si>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</si>
  <si>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</si>
  <si>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</si>
  <si>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</si>
  <si>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</si>
  <si>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</si>
  <si>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</si>
  <si>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</si>
  <si>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</si>
  <si>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</si>
  <si>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</si>
  <si>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</si>
  <si>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</si>
  <si>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</si>
  <si>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</si>
  <si>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</si>
  <si>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</si>
  <si>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</si>
  <si>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</si>
  <si>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</si>
  <si>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</si>
  <si>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</si>
  <si>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</si>
  <si>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</si>
  <si>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</si>
  <si>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</si>
  <si>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</si>
  <si>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</si>
  <si>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</si>
  <si>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</si>
  <si>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</si>
  <si>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</si>
  <si>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</si>
  <si>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</si>
  <si>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</si>
  <si>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</si>
  <si>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</si>
  <si>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</si>
  <si>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</si>
  <si>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</si>
  <si>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</si>
  <si>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</si>
  <si>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</si>
  <si>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</si>
  <si>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</si>
  <si>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</si>
  <si>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</si>
  <si>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</si>
  <si>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</si>
  <si>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</si>
  <si>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</si>
  <si>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</si>
  <si>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</si>
  <si>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</si>
  <si>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</si>
  <si>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</si>
  <si>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</si>
  <si>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</si>
  <si>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</si>
  <si>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</si>
  <si>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</si>
  <si>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</si>
  <si>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</si>
  <si>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</si>
  <si>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</si>
  <si>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</si>
  <si>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</si>
  <si>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</si>
  <si>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</si>
  <si>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</si>
  <si>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</si>
  <si>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</si>
  <si>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</si>
  <si>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</si>
  <si>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</si>
  <si>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</si>
  <si>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</si>
  <si>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</si>
  <si>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</si>
  <si>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</si>
  <si>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</si>
  <si>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</si>
  <si>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</si>
  <si>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</si>
  <si>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</si>
  <si>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</si>
  <si>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</si>
  <si>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</si>
  <si>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</si>
  <si>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</si>
  <si>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</si>
  <si>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</si>
  <si>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</si>
  <si>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</si>
  <si>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</si>
  <si>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</si>
  <si>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</si>
  <si>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</si>
  <si>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</si>
  <si>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</si>
  <si>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</si>
  <si>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</si>
  <si>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</si>
  <si>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</si>
  <si>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</si>
  <si>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</si>
  <si>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</si>
  <si>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</si>
  <si>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</si>
  <si>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</si>
  <si>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</si>
  <si>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</si>
  <si>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</si>
  <si>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</si>
  <si>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</si>
  <si>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</si>
  <si>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</si>
  <si>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</si>
  <si>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</si>
  <si>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</si>
  <si>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</si>
  <si>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</si>
  <si>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</si>
  <si>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</si>
  <si>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</si>
  <si>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</si>
  <si>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</si>
  <si>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</si>
  <si>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</si>
  <si>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</si>
  <si>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</si>
  <si>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</si>
  <si>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</si>
  <si>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</si>
  <si>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</si>
  <si>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</si>
  <si>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</si>
  <si>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</si>
  <si>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</si>
  <si>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</si>
  <si>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</si>
  <si>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</si>
  <si>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</si>
  <si>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</si>
  <si>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</si>
  <si>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</si>
  <si>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</si>
  <si>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</si>
  <si>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</si>
  <si>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</si>
  <si>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</si>
  <si>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</si>
  <si>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</si>
  <si>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</si>
  <si>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</si>
  <si>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</si>
  <si>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</si>
  <si>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</si>
  <si>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</si>
  <si>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</si>
  <si>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</si>
  <si>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</si>
  <si>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</si>
  <si>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</si>
  <si>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</si>
  <si>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</si>
  <si>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</si>
  <si>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</si>
  <si>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</si>
  <si>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</si>
  <si>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</si>
  <si>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</si>
  <si>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</si>
  <si>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</si>
  <si>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</si>
  <si>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</si>
  <si>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</si>
  <si>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</si>
  <si>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</si>
  <si>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</si>
  <si>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</si>
  <si>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</si>
  <si>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</si>
  <si>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</si>
  <si>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</si>
  <si>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</si>
  <si>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</si>
  <si>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</si>
  <si>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</si>
  <si>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</si>
  <si>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</si>
  <si>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</si>
  <si>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</si>
  <si>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</si>
  <si>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</si>
  <si>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</si>
  <si>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</si>
  <si>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</si>
  <si>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</si>
  <si>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</si>
  <si>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</si>
  <si>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</si>
  <si>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</si>
  <si>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</si>
  <si>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</si>
  <si>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</si>
  <si>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</si>
  <si>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</si>
  <si>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</si>
  <si>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</si>
  <si>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</si>
  <si>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</si>
  <si>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</si>
  <si>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</si>
  <si>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</si>
  <si>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</si>
  <si>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</si>
  <si>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</si>
  <si>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</si>
  <si>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</si>
  <si>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</si>
  <si>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</si>
  <si>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</si>
  <si>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</si>
  <si>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</si>
  <si>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</si>
  <si>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</si>
  <si>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</si>
  <si>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</si>
  <si>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</si>
  <si>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</si>
  <si>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</si>
  <si>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</si>
  <si>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</si>
  <si>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</si>
  <si>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</si>
  <si>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</si>
  <si>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</si>
  <si>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</si>
  <si>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</si>
  <si>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</si>
  <si>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</si>
  <si>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</si>
  <si>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</si>
  <si>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</si>
  <si>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</si>
  <si>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</si>
  <si>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</si>
  <si>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</si>
  <si>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</si>
  <si>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</si>
  <si>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</si>
  <si>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</si>
  <si>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</si>
  <si>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</si>
  <si>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</si>
  <si>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</si>
  <si>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</si>
  <si>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</si>
  <si>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</si>
  <si>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</si>
  <si>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</si>
  <si>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</si>
  <si>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</si>
  <si>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</si>
  <si>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</si>
  <si>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</si>
  <si>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</si>
  <si>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</si>
  <si>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</si>
  <si>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</si>
  <si>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</si>
  <si>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</si>
  <si>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</si>
  <si>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</si>
  <si>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</si>
  <si>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</si>
  <si>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</si>
  <si>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</si>
  <si>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</si>
  <si>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</si>
  <si>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</si>
  <si>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</si>
  <si>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</si>
  <si>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</si>
  <si>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</si>
  <si>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</si>
  <si>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</si>
  <si>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</si>
  <si>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</si>
  <si>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</si>
  <si>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</si>
  <si>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</si>
  <si>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</si>
  <si>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</si>
  <si>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</si>
  <si>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</si>
  <si>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</si>
  <si>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</si>
  <si>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</si>
  <si>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</si>
  <si>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</si>
  <si>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</si>
  <si>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</si>
  <si>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</si>
  <si>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</si>
  <si>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</si>
  <si>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</si>
  <si>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</si>
  <si>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</si>
  <si>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</si>
  <si>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</si>
  <si>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</si>
  <si>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</si>
  <si>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</si>
  <si>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</si>
  <si>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</si>
  <si>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</si>
  <si>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</si>
  <si>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</si>
  <si>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</si>
  <si>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</si>
  <si>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</si>
  <si>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</si>
  <si>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</si>
  <si>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</si>
  <si>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</si>
  <si>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</si>
  <si>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</si>
  <si>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</si>
  <si>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</si>
  <si>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</si>
  <si>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</si>
  <si>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</si>
  <si>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</si>
  <si>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</si>
  <si>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</si>
  <si>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</si>
  <si>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</si>
  <si>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</si>
  <si>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</si>
  <si>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</si>
  <si>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</si>
  <si>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</si>
  <si>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</si>
  <si>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</si>
  <si>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</si>
  <si>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</si>
  <si>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</si>
  <si>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</si>
  <si>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</si>
  <si>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</si>
  <si>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</si>
  <si>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</si>
  <si>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</si>
  <si>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</si>
  <si>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</si>
  <si>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</si>
  <si>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</si>
  <si>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</si>
  <si>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</si>
  <si>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</si>
  <si>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</si>
  <si>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</si>
  <si>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</si>
  <si>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</si>
  <si>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</si>
  <si>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</si>
  <si>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</si>
  <si>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</si>
  <si>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</si>
  <si>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</si>
  <si>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</si>
  <si>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</si>
  <si>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</si>
  <si>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</si>
  <si>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</si>
  <si>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</si>
  <si>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</si>
  <si>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</si>
  <si>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</si>
  <si>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</si>
  <si>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</si>
  <si>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</si>
  <si>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</si>
  <si>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</si>
  <si>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</si>
  <si>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</si>
  <si>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</si>
  <si>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</si>
  <si>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</si>
  <si>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</si>
  <si>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</si>
  <si>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</si>
  <si>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</si>
  <si>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</si>
  <si>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</si>
  <si>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</si>
  <si>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</si>
  <si>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</si>
  <si>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</si>
  <si>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</si>
  <si>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</si>
  <si>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</si>
  <si>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</si>
  <si>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</si>
  <si>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</si>
  <si>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</si>
  <si>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</si>
  <si>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</si>
  <si>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</si>
  <si>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</si>
  <si>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</si>
  <si>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</si>
  <si>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</si>
  <si>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</si>
  <si>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</si>
  <si>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</si>
  <si>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</si>
  <si>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</si>
  <si>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</si>
  <si>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</si>
  <si>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</si>
  <si>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</si>
  <si>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</si>
  <si>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</si>
  <si>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</si>
  <si>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</si>
  <si>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</si>
  <si>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</si>
  <si>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</si>
  <si>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</si>
  <si>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</si>
  <si>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</si>
  <si>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</si>
  <si>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</si>
  <si>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</si>
  <si>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</si>
  <si>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</si>
  <si>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</si>
  <si>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</si>
  <si>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</si>
  <si>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</si>
  <si>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</si>
  <si>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</si>
  <si>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</si>
  <si>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</si>
  <si>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</si>
  <si>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</si>
  <si>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</si>
  <si>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</si>
  <si>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</si>
  <si>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</si>
  <si>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</si>
  <si>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</si>
  <si>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</si>
  <si>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</si>
  <si>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</si>
  <si>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</si>
  <si>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</si>
  <si>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</si>
  <si>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</si>
  <si>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</si>
  <si>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</si>
  <si>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</si>
  <si>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</si>
  <si>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</si>
  <si>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</si>
  <si>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</si>
  <si>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</si>
  <si>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</si>
  <si>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</si>
  <si>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</si>
  <si>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</si>
  <si>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</si>
  <si>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</si>
  <si>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</si>
  <si>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</si>
  <si>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</si>
  <si>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</si>
  <si>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</si>
  <si>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</si>
  <si>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</si>
  <si>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</si>
  <si>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</si>
  <si>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</si>
  <si>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</si>
  <si>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</si>
  <si>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</si>
  <si>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</si>
  <si>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</si>
  <si>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</si>
  <si>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</si>
  <si>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</si>
  <si>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</si>
  <si>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</si>
  <si>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</si>
  <si>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</si>
  <si>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</si>
  <si>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</si>
  <si>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</si>
  <si>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</si>
  <si>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</si>
  <si>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</si>
  <si>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</si>
  <si>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</si>
  <si>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</si>
  <si>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</si>
  <si>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</si>
  <si>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</si>
  <si>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</si>
  <si>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</si>
  <si>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</si>
  <si>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</si>
  <si>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</si>
  <si>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</si>
  <si>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</si>
  <si>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</si>
  <si>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</si>
  <si>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</si>
  <si>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</si>
  <si>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</si>
  <si>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</si>
  <si>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</si>
  <si>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</si>
  <si>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</si>
  <si>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</si>
  <si>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</si>
  <si>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</si>
  <si>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</si>
  <si>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</si>
  <si>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</si>
  <si>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</si>
  <si>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</si>
  <si>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</si>
  <si>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</si>
  <si>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</si>
  <si>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</si>
  <si>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</si>
  <si>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</si>
  <si>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</si>
  <si>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</si>
  <si>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</si>
  <si>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</si>
  <si>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</si>
  <si>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</si>
  <si>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</si>
  <si>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</si>
  <si>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</si>
  <si>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</si>
  <si>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</si>
  <si>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</si>
  <si>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</si>
  <si>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</si>
  <si>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</si>
  <si>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</si>
  <si>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</si>
  <si>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</si>
  <si>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</si>
  <si>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</si>
  <si>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</si>
  <si>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</si>
  <si>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</si>
  <si>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</si>
  <si>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</si>
  <si>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</si>
  <si>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</si>
  <si>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</si>
  <si>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</si>
  <si>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</si>
  <si>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</si>
  <si>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</si>
  <si>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</si>
  <si>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</si>
  <si>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</si>
  <si>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</si>
  <si>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</si>
  <si>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</si>
  <si>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</si>
  <si>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</si>
  <si>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</si>
  <si>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</si>
  <si>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</si>
  <si>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</si>
  <si>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</si>
  <si>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</si>
  <si>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</si>
  <si>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</si>
  <si>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</si>
  <si>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</si>
  <si>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</si>
  <si>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</si>
  <si>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</si>
  <si>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</si>
  <si>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</si>
  <si>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</si>
  <si>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</si>
  <si>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</si>
  <si>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</si>
  <si>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</si>
  <si>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</si>
  <si>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</si>
  <si>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</si>
  <si>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</si>
  <si>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</si>
  <si>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</si>
  <si>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</si>
  <si>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</si>
  <si>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</si>
  <si>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</si>
  <si>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</si>
  <si>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</si>
  <si>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</si>
  <si>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</si>
  <si>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</si>
  <si>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</si>
  <si>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</si>
  <si>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</si>
  <si>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</si>
  <si>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</si>
  <si>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</si>
  <si>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</si>
  <si>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</si>
  <si>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</si>
  <si>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</si>
  <si>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</si>
  <si>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</si>
  <si>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</si>
  <si>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</si>
  <si>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</si>
  <si>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</si>
  <si>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</si>
  <si>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</si>
  <si>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</si>
  <si>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</si>
  <si>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</si>
  <si>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</si>
  <si>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</si>
  <si>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</si>
  <si>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</si>
  <si>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</si>
  <si>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</si>
  <si>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</si>
  <si>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</si>
  <si>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</si>
  <si>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</si>
  <si>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</si>
  <si>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</si>
  <si>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</si>
  <si>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</si>
  <si>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</si>
  <si>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</si>
  <si>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</si>
  <si>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</si>
  <si>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</si>
  <si>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</si>
  <si>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</si>
  <si>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</si>
  <si>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</si>
  <si>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</si>
  <si>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</si>
  <si>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</si>
  <si>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</si>
  <si>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</si>
  <si>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</si>
  <si>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</si>
  <si>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</si>
  <si>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</si>
  <si>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</si>
  <si>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</si>
  <si>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</si>
  <si>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</si>
  <si>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</si>
  <si>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</si>
  <si>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</si>
  <si>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</si>
  <si>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</si>
  <si>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</si>
  <si>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</si>
  <si>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</si>
  <si>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</si>
  <si>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</si>
  <si>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</si>
  <si>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</si>
  <si>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</si>
  <si>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</si>
  <si>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</si>
  <si>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</si>
  <si>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</si>
  <si>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</si>
  <si>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</si>
  <si>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</si>
  <si>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</si>
  <si>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</si>
  <si>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</si>
  <si>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</si>
  <si>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</si>
  <si>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</si>
  <si>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</si>
  <si>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</si>
  <si>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</si>
  <si>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</si>
  <si>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</si>
  <si>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</si>
  <si>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</si>
  <si>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</si>
  <si>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</si>
  <si>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</si>
  <si>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</si>
  <si>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</si>
  <si>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</si>
  <si>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</si>
  <si>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</si>
  <si>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</si>
  <si>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</si>
  <si>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</si>
  <si>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</si>
  <si>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</si>
  <si>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</si>
  <si>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</si>
  <si>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</si>
  <si>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</si>
  <si>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</si>
  <si>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</si>
  <si>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</si>
  <si>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</si>
  <si>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</si>
  <si>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</si>
  <si>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</si>
  <si>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</si>
  <si>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</si>
  <si>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</si>
  <si>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</si>
  <si>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</si>
  <si>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</si>
  <si>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</si>
  <si>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</si>
  <si>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</si>
  <si>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</si>
  <si>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</si>
  <si>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</si>
  <si>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</si>
  <si>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</si>
  <si>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</si>
  <si>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</si>
  <si>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</si>
  <si>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</si>
  <si>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</si>
  <si>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</si>
  <si>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</si>
  <si>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</si>
  <si>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</si>
  <si>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</si>
  <si>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</si>
  <si>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</si>
  <si>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</si>
  <si>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</si>
  <si>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</si>
  <si>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</si>
  <si>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</si>
  <si>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</si>
  <si>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</si>
  <si>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</si>
  <si>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</si>
  <si>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</si>
  <si>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</si>
  <si>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</si>
  <si>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</si>
  <si>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</si>
  <si>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</si>
  <si>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</si>
  <si>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</si>
  <si>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</si>
  <si>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</si>
  <si>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</si>
  <si>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</si>
  <si>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</si>
  <si>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</si>
  <si>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</si>
  <si>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</si>
  <si>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</si>
  <si>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</si>
  <si>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</si>
  <si>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</si>
  <si>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</si>
  <si>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</si>
  <si>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</si>
  <si>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</si>
  <si>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</si>
  <si>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</si>
  <si>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</si>
  <si>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</si>
  <si>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</si>
  <si>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</si>
  <si>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</si>
  <si>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</si>
  <si>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</si>
  <si>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</si>
  <si>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</si>
  <si>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</si>
  <si>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</si>
  <si>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</si>
  <si>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</si>
  <si>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</si>
  <si>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</si>
  <si>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</si>
  <si>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</si>
  <si>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</si>
  <si>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</si>
  <si>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</si>
  <si>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</si>
  <si>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</si>
  <si>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</si>
  <si>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</si>
  <si>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</si>
  <si>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</si>
  <si>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</si>
  <si>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</si>
  <si>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</si>
  <si>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</si>
  <si>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</si>
  <si>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</si>
  <si>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</si>
  <si>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</si>
  <si>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</si>
  <si>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</si>
  <si>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</si>
  <si>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</si>
  <si>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</si>
  <si>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</si>
  <si>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</si>
  <si>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</si>
  <si>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</si>
  <si>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</si>
  <si>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</si>
  <si>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</si>
  <si>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</si>
  <si>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</si>
  <si>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</si>
  <si>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</si>
  <si>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</si>
  <si>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</si>
  <si>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</si>
  <si>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</si>
  <si>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</si>
  <si>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</si>
  <si>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</si>
  <si>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</si>
  <si>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</si>
  <si>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</si>
  <si>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</si>
  <si>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</si>
  <si>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</si>
  <si>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</si>
  <si>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</si>
  <si>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</si>
  <si>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</si>
  <si>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</si>
  <si>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</si>
  <si>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</si>
  <si>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</si>
  <si>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</si>
  <si>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</si>
  <si>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</si>
  <si>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</si>
  <si>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</si>
  <si>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</si>
  <si>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</si>
  <si>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</si>
  <si>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</si>
  <si>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</si>
  <si>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</si>
  <si>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</si>
  <si>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</si>
  <si>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</si>
  <si>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</si>
  <si>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</si>
  <si>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</si>
  <si>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</si>
  <si>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</si>
  <si>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</si>
  <si>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</si>
  <si>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</si>
  <si>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</si>
  <si>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</si>
  <si>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</si>
  <si>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</si>
  <si>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</si>
  <si>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</si>
  <si>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</si>
  <si>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</si>
  <si>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</si>
  <si>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</si>
  <si>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</si>
  <si>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</si>
  <si>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</si>
  <si>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</si>
  <si>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</si>
  <si>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</si>
  <si>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</si>
  <si>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</si>
  <si>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</si>
  <si>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</si>
  <si>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</si>
  <si>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</si>
  <si>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</si>
  <si>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</si>
  <si>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</si>
  <si>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</si>
  <si>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</si>
  <si>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</si>
  <si>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</si>
  <si>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</si>
  <si>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</si>
  <si>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</si>
  <si>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</si>
  <si>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</si>
  <si>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</si>
  <si>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</si>
  <si>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</si>
  <si>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</si>
  <si>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</si>
  <si>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</si>
  <si>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</si>
  <si>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</si>
  <si>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</si>
  <si>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</si>
  <si>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</si>
  <si>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</si>
  <si>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</si>
  <si>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</si>
  <si>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</si>
  <si>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</si>
  <si>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</si>
  <si>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</si>
  <si>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</si>
  <si>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</si>
  <si>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</si>
  <si>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</si>
  <si>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</si>
  <si>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</si>
  <si>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</si>
  <si>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</si>
  <si>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</si>
  <si>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</si>
  <si>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</si>
  <si>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</si>
  <si>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</si>
  <si>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</si>
  <si>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</si>
  <si>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</si>
  <si>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</si>
  <si>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</si>
  <si>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</si>
  <si>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</si>
  <si>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</si>
  <si>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</si>
  <si>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</si>
  <si>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</si>
  <si>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</si>
  <si>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</si>
  <si>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</si>
  <si>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</si>
  <si>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</si>
  <si>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</si>
  <si>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</si>
  <si>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</si>
  <si>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</si>
  <si>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</si>
  <si>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</si>
  <si>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</si>
  <si>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</si>
  <si>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</si>
  <si>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</si>
  <si>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</si>
  <si>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</si>
  <si>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</si>
  <si>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</si>
  <si>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</si>
  <si>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</si>
  <si>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</si>
  <si>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</si>
  <si>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</si>
  <si>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</si>
  <si>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</si>
  <si>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</si>
  <si>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</si>
  <si>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</si>
  <si>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</si>
  <si>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</si>
  <si>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</si>
  <si>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</si>
  <si>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</si>
  <si>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</si>
  <si>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</si>
  <si>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</si>
  <si>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</si>
  <si>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</si>
  <si>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</si>
  <si>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</si>
  <si>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</si>
  <si>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</si>
  <si>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</si>
  <si>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</si>
  <si>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</si>
  <si>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</si>
  <si>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</si>
  <si>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</si>
  <si>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</si>
  <si>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</si>
  <si>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</si>
  <si>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</si>
  <si>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</si>
  <si>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</si>
  <si>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</si>
  <si>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</si>
  <si>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</si>
  <si>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</si>
  <si>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</si>
  <si>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</si>
  <si>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</si>
  <si>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</si>
  <si>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</si>
  <si>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</si>
  <si>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</si>
  <si>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</si>
  <si>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</si>
  <si>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</si>
  <si>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</si>
  <si>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</si>
  <si>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</si>
  <si>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</si>
  <si>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</si>
  <si>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</si>
  <si>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</si>
  <si>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</si>
  <si>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</si>
  <si>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</si>
  <si>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</si>
  <si>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</si>
  <si>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</si>
  <si>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</si>
  <si>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</si>
  <si>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</si>
  <si>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</si>
  <si>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</si>
  <si>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</si>
  <si>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</si>
  <si>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</si>
  <si>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</si>
  <si>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</si>
  <si>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</si>
  <si>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</si>
  <si>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</si>
  <si>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</si>
  <si>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</si>
  <si>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</si>
  <si>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</si>
  <si>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</si>
  <si>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</si>
  <si>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</si>
  <si>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</si>
  <si>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</si>
  <si>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</si>
  <si>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</si>
  <si>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</si>
  <si>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</si>
  <si>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</si>
  <si>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</si>
  <si>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</si>
  <si>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</si>
  <si>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</si>
  <si>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</si>
  <si>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</si>
  <si>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</si>
  <si>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</si>
  <si>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</si>
  <si>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</si>
  <si>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</si>
  <si>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</si>
  <si>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</si>
  <si>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</si>
  <si>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</si>
  <si>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</si>
  <si>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</si>
  <si>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</si>
  <si>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</si>
  <si>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</si>
  <si>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</si>
  <si>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</si>
  <si>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</si>
  <si>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</si>
  <si>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</si>
  <si>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</si>
  <si>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</si>
  <si>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</si>
  <si>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</si>
  <si>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</si>
  <si>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</si>
  <si>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</si>
  <si>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</si>
  <si>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</si>
  <si>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</si>
  <si>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</si>
  <si>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</si>
  <si>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</si>
  <si>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</si>
  <si>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</si>
  <si>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</si>
  <si>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</si>
  <si>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</si>
  <si>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</si>
  <si>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</si>
  <si>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</si>
  <si>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</si>
  <si>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</si>
  <si>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</si>
  <si>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</si>
  <si>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</si>
  <si>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</si>
  <si>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</si>
  <si>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</si>
  <si>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</si>
  <si>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</si>
  <si>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</si>
  <si>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</si>
  <si>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</si>
  <si>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</si>
  <si>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</si>
  <si>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</si>
  <si>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</si>
  <si>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</si>
  <si>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</si>
  <si>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</si>
  <si>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</si>
  <si>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</si>
  <si>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</si>
  <si>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</si>
  <si>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</si>
  <si>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</si>
  <si>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</si>
  <si>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</si>
  <si>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</si>
  <si>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</si>
  <si>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</si>
  <si>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</si>
  <si>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</si>
  <si>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</si>
  <si>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</si>
  <si>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</si>
  <si>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</si>
  <si>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</si>
  <si>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</si>
  <si>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</si>
  <si>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</si>
  <si>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</si>
  <si>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</si>
  <si>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</si>
  <si>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</si>
  <si>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</si>
  <si>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</si>
  <si>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</si>
  <si>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</si>
  <si>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</si>
  <si>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</si>
  <si>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</si>
  <si>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</si>
  <si>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</si>
  <si>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</si>
  <si>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</si>
  <si>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</si>
  <si>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</si>
  <si>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</si>
  <si>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</si>
  <si>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</si>
  <si>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</si>
  <si>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</si>
  <si>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</si>
  <si>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</si>
  <si>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</si>
  <si>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</si>
  <si>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</si>
  <si>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</si>
  <si>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</si>
  <si>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</si>
  <si>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</si>
  <si>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</si>
  <si>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</si>
  <si>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</si>
  <si>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</si>
  <si>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</si>
  <si>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</si>
  <si>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</si>
  <si>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</si>
  <si>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</si>
  <si>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</si>
  <si>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</si>
  <si>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</si>
  <si>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</si>
  <si>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</si>
  <si>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</si>
  <si>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</si>
  <si>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</si>
  <si>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</si>
  <si>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</si>
  <si>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</si>
  <si>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</si>
  <si>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</si>
  <si>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</si>
  <si>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</si>
  <si>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</si>
  <si>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</si>
  <si>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</si>
  <si>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</si>
  <si>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</si>
  <si>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</si>
  <si>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</si>
  <si>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</si>
  <si>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</si>
  <si>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</si>
  <si>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</si>
  <si>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</si>
  <si>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</si>
  <si>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</si>
  <si>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</si>
  <si>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</si>
  <si>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</si>
  <si>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</si>
  <si>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</si>
  <si>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</si>
  <si>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</si>
  <si>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</si>
  <si>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</si>
  <si>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</si>
  <si>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</si>
  <si>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</si>
  <si>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</si>
  <si>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</si>
  <si>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</si>
  <si>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</si>
  <si>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</si>
  <si>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</si>
  <si>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</si>
  <si>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</si>
  <si>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</si>
  <si>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</si>
  <si>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</si>
  <si>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</si>
  <si>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</si>
  <si>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</si>
  <si>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</si>
  <si>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</si>
  <si>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</si>
  <si>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</si>
  <si>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</si>
  <si>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</si>
  <si>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</si>
  <si>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</si>
  <si>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</si>
  <si>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</si>
  <si>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</si>
  <si>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</si>
  <si>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</si>
  <si>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</si>
  <si>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</si>
  <si>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</si>
  <si>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</si>
  <si>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</si>
  <si>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</si>
  <si>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</si>
  <si>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</si>
  <si>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</si>
  <si>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</si>
  <si>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</si>
  <si>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</si>
  <si>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</si>
  <si>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</si>
  <si>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</si>
  <si>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</si>
  <si>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</si>
  <si>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</si>
  <si>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</si>
  <si>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</si>
  <si>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</si>
  <si>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</si>
  <si>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</si>
  <si>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</si>
  <si>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</si>
  <si>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</si>
  <si>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</si>
  <si>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</si>
  <si>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</si>
  <si>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</si>
  <si>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</si>
  <si>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</si>
  <si>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</si>
  <si>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</si>
  <si>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</si>
  <si>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</si>
  <si>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</si>
  <si>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</si>
  <si>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</si>
  <si>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</si>
  <si>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</si>
  <si>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</si>
  <si>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</si>
  <si>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</si>
  <si>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</si>
  <si>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</si>
  <si>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</si>
  <si>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</si>
  <si>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</si>
  <si>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</si>
  <si>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</si>
  <si>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</si>
  <si>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</si>
  <si>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</si>
  <si>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</si>
  <si>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</si>
  <si>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</si>
  <si>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</si>
  <si>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</si>
  <si>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</si>
  <si>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</si>
  <si>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</si>
  <si>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</si>
  <si>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</si>
  <si>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</si>
  <si>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</si>
  <si>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</si>
  <si>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</si>
  <si>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</si>
  <si>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</si>
  <si>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</si>
  <si>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</si>
  <si>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</si>
  <si>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</si>
  <si>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</si>
  <si>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</si>
  <si>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</si>
  <si>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</si>
  <si>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</si>
  <si>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</si>
  <si>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</si>
  <si>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</si>
  <si>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</si>
  <si>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</si>
  <si>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</si>
  <si>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</si>
  <si>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</si>
  <si>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</si>
  <si>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</si>
  <si>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</si>
  <si>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</si>
  <si>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</si>
  <si>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</si>
  <si>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</si>
  <si>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</si>
  <si>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</si>
  <si>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</si>
  <si>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</si>
  <si>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</si>
  <si>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</si>
  <si>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</si>
  <si>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</si>
  <si>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</si>
  <si>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</si>
  <si>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</si>
  <si>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</si>
  <si>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</si>
  <si>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</si>
  <si>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</si>
  <si>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</si>
  <si>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</si>
  <si>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</si>
  <si>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</si>
  <si>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</si>
  <si>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</si>
  <si>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</si>
  <si>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</si>
  <si>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</si>
  <si>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</si>
  <si>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</si>
  <si>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</si>
  <si>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</si>
  <si>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</si>
  <si>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</si>
  <si>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</si>
  <si>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</si>
  <si>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</si>
  <si>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</si>
  <si>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</si>
  <si>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</si>
  <si>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</si>
  <si>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</si>
  <si>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</si>
  <si>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</si>
  <si>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</si>
  <si>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</si>
  <si>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</si>
  <si>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</si>
  <si>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</si>
  <si>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</si>
  <si>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</si>
  <si>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</si>
  <si>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</si>
  <si>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</si>
  <si>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</si>
  <si>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</si>
  <si>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</si>
  <si>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</si>
  <si>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</si>
  <si>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</si>
  <si>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</si>
  <si>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</si>
  <si>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</si>
  <si>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</si>
  <si>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</si>
  <si>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</si>
  <si>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</si>
  <si>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</si>
  <si>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</si>
  <si>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</si>
  <si>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</si>
  <si>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</si>
  <si>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</si>
  <si>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</si>
  <si>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</si>
  <si>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</si>
  <si>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</si>
  <si>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</si>
  <si>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</si>
  <si>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</si>
  <si>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</si>
  <si>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</si>
  <si>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</si>
  <si>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</si>
  <si>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</si>
  <si>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</si>
  <si>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</si>
  <si>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</si>
  <si>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</si>
  <si>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</si>
  <si>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</si>
  <si>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</si>
  <si>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</si>
  <si>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</si>
  <si>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</si>
  <si>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</si>
  <si>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</si>
  <si>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</si>
  <si>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</si>
  <si>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</si>
  <si>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</si>
  <si>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</si>
  <si>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</si>
  <si>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</si>
  <si>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</si>
  <si>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</si>
  <si>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</si>
  <si>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</si>
  <si>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</si>
  <si>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</si>
  <si>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</si>
  <si>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</si>
  <si>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</si>
  <si>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</si>
  <si>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</si>
  <si>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</si>
  <si>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</si>
  <si>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</si>
  <si>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</si>
  <si>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</si>
  <si>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</si>
  <si>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</si>
  <si>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</si>
  <si>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</si>
  <si>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</si>
  <si>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</si>
  <si>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</si>
  <si>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</si>
  <si>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</si>
  <si>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</si>
  <si>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</si>
  <si>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</si>
  <si>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</si>
  <si>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</si>
  <si>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</si>
  <si>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</si>
  <si>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</si>
  <si>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</si>
  <si>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</si>
  <si>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</si>
  <si>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</si>
  <si>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</si>
  <si>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</si>
  <si>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</si>
  <si>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</si>
  <si>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</si>
  <si>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</si>
  <si>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</si>
  <si>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</si>
  <si>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</si>
  <si>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</si>
  <si>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</si>
  <si>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</si>
  <si>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</si>
  <si>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</si>
  <si>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</si>
  <si>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</si>
  <si>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</si>
  <si>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</si>
  <si>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</si>
  <si>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</si>
  <si>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</si>
  <si>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</si>
  <si>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</si>
  <si>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</si>
  <si>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</si>
  <si>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</si>
  <si>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</si>
  <si>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</si>
  <si>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</si>
  <si>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</si>
  <si>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</si>
  <si>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</si>
  <si>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</si>
  <si>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</si>
  <si>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</si>
  <si>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</si>
  <si>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</si>
  <si>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</si>
  <si>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</si>
  <si>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</si>
  <si>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</si>
  <si>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</si>
  <si>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</si>
  <si>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</si>
  <si>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</si>
  <si>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</si>
  <si>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</si>
  <si>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</si>
  <si>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</si>
  <si>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</si>
  <si>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</si>
  <si>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</si>
  <si>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</si>
  <si>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</si>
  <si>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</si>
  <si>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</si>
  <si>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</si>
  <si>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</si>
  <si>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</si>
  <si>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</si>
  <si>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</si>
  <si>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</si>
  <si>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</si>
  <si>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</si>
  <si>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</si>
  <si>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</si>
  <si>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</si>
  <si>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</si>
  <si>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</si>
  <si>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</si>
  <si>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</si>
  <si>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</si>
  <si>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</si>
  <si>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</si>
  <si>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</si>
  <si>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</si>
  <si>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</si>
  <si>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</si>
  <si>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</si>
  <si>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</si>
  <si>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</si>
  <si>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</si>
  <si>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</si>
  <si>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</si>
  <si>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</si>
  <si>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</si>
  <si>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</si>
  <si>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</si>
  <si>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</si>
  <si>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</si>
  <si>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</si>
  <si>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</si>
  <si>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</si>
  <si>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</si>
  <si>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</si>
  <si>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</si>
  <si>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</si>
  <si>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</si>
  <si>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</si>
  <si>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</si>
  <si>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</si>
  <si>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</si>
  <si>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</si>
  <si>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</si>
  <si>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</si>
  <si>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</si>
  <si>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</si>
  <si>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</si>
  <si>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</si>
  <si>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</si>
  <si>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</si>
  <si>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</si>
  <si>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</si>
  <si>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</si>
  <si>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</si>
  <si>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</si>
  <si>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</si>
  <si>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</si>
  <si>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</si>
  <si>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</si>
  <si>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</si>
  <si>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</si>
  <si>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</si>
  <si>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</si>
  <si>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</si>
  <si>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</si>
  <si>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</si>
  <si>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</si>
  <si>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</si>
  <si>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</si>
  <si>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</si>
  <si>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</si>
  <si>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</si>
  <si>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</si>
  <si>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</si>
  <si>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</si>
  <si>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</si>
  <si>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</si>
  <si>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</si>
  <si>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</si>
  <si>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</si>
  <si>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</si>
  <si>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</si>
  <si>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</si>
  <si>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</si>
  <si>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</si>
  <si>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</si>
  <si>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</si>
  <si>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</si>
  <si>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</si>
  <si>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</si>
  <si>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</si>
  <si>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</si>
  <si>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</si>
  <si>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</si>
  <si>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</si>
  <si>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</si>
  <si>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</si>
  <si>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</si>
  <si>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</si>
  <si>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</si>
  <si>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</si>
  <si>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</si>
  <si>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</si>
  <si>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</si>
  <si>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</si>
  <si>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</si>
  <si>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</si>
  <si>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</si>
  <si>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</si>
  <si>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</si>
  <si>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</si>
  <si>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</si>
  <si>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</si>
  <si>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</si>
  <si>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</si>
  <si>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</si>
  <si>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</si>
  <si>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</si>
  <si>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</si>
  <si>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</si>
  <si>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</si>
  <si>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</si>
  <si>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</si>
  <si>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</si>
  <si>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</si>
  <si>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</si>
  <si>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</si>
  <si>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</si>
  <si>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</si>
  <si>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</si>
  <si>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</si>
  <si>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</si>
  <si>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</si>
  <si>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</si>
  <si>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</si>
  <si>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</si>
  <si>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</si>
  <si>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</si>
  <si>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</si>
  <si>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</si>
  <si>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</si>
  <si>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</si>
  <si>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</si>
  <si>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</si>
  <si>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</si>
  <si>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</si>
  <si>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</si>
  <si>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</si>
  <si>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</si>
  <si>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</si>
  <si>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</si>
  <si>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</si>
  <si>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</si>
  <si>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</si>
  <si>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</si>
  <si>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</si>
  <si>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</si>
  <si>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</si>
  <si>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</si>
  <si>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</si>
  <si>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</si>
  <si>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</si>
  <si>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</si>
  <si>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</si>
  <si>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</si>
  <si>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</si>
  <si>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</si>
  <si>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</si>
  <si>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</si>
  <si>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</si>
  <si>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</si>
  <si>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</si>
  <si>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</si>
  <si>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</si>
  <si>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</si>
  <si>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</si>
  <si>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</si>
  <si>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</si>
  <si>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</si>
  <si>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</si>
  <si>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</si>
  <si>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</si>
  <si>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</si>
  <si>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</si>
  <si>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</si>
  <si>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</si>
  <si>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</si>
  <si>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</si>
  <si>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</si>
  <si>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</si>
  <si>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</si>
  <si>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</si>
  <si>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</si>
  <si>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</si>
  <si>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</si>
  <si>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</si>
  <si>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</si>
  <si>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</si>
  <si>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</si>
  <si>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</si>
  <si>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</si>
  <si>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</si>
  <si>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</si>
  <si>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</si>
  <si>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</si>
  <si>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</si>
  <si>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</si>
  <si>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</si>
  <si>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</si>
  <si>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</si>
  <si>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</si>
  <si>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</si>
  <si>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</si>
  <si>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</si>
  <si>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</si>
  <si>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</si>
  <si>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</si>
  <si>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</si>
  <si>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</si>
  <si>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</si>
  <si>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</si>
  <si>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</si>
  <si>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</si>
  <si>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</si>
  <si>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</si>
  <si>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</si>
  <si>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</si>
  <si>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</si>
  <si>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</si>
  <si>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</si>
  <si>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</si>
  <si>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</si>
  <si>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</si>
  <si>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</si>
  <si>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</si>
  <si>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</si>
  <si>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</si>
  <si>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</si>
  <si>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</si>
  <si>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</si>
  <si>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</si>
  <si>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</si>
  <si>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</si>
  <si>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</si>
  <si>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</si>
  <si>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</si>
  <si>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</si>
  <si>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</si>
  <si>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</si>
  <si>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</si>
  <si>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</si>
  <si>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</si>
  <si>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</si>
  <si>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</si>
  <si>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</si>
  <si>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</si>
  <si>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</si>
  <si>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</si>
  <si>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</si>
  <si>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</si>
  <si>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</si>
  <si>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</si>
  <si>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</si>
  <si>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</si>
  <si>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</si>
  <si>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</si>
  <si>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</si>
  <si>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</si>
  <si>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</si>
  <si>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</si>
  <si>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</si>
  <si>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</si>
  <si>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</si>
  <si>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</si>
  <si>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</si>
  <si>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</si>
  <si>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</si>
  <si>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</si>
  <si>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</si>
  <si>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</si>
  <si>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</si>
  <si>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</si>
  <si>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</si>
  <si>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</si>
  <si>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</si>
  <si>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</si>
  <si>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</si>
  <si>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</si>
  <si>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</si>
  <si>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</si>
  <si>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</si>
  <si>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</si>
  <si>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</si>
  <si>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</si>
  <si>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</si>
  <si>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</si>
  <si>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</si>
  <si>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</si>
  <si>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</si>
  <si>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</si>
  <si>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</si>
  <si>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</si>
  <si>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</si>
  <si>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</si>
  <si>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</si>
  <si>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</si>
  <si>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</si>
  <si>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</si>
  <si>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</si>
  <si>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</si>
  <si>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</si>
  <si>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</si>
  <si>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</si>
  <si>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</si>
  <si>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</si>
  <si>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</si>
  <si>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</si>
  <si>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</si>
  <si>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</si>
  <si>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</si>
  <si>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</si>
  <si>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</si>
  <si>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</si>
  <si>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</si>
  <si>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</si>
  <si>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</si>
  <si>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</si>
  <si>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</si>
  <si>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</si>
  <si>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</si>
  <si>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</si>
  <si>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</si>
  <si>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</si>
  <si>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</si>
  <si>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</si>
  <si>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</si>
  <si>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</si>
  <si>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</si>
  <si>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</si>
  <si>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</si>
  <si>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</si>
  <si>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</si>
  <si>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</si>
  <si>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</si>
  <si>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</si>
  <si>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</si>
  <si>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</si>
  <si>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</si>
  <si>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</si>
  <si>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</si>
  <si>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</si>
  <si>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</si>
  <si>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</si>
  <si>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</si>
  <si>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</si>
  <si>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</si>
  <si>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</si>
  <si>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</si>
  <si>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</si>
  <si>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</si>
  <si>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</si>
  <si>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</si>
  <si>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</si>
  <si>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</si>
  <si>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</si>
  <si>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</si>
  <si>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</si>
  <si>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</si>
  <si>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</si>
  <si>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</si>
  <si>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</si>
  <si>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</si>
  <si>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</si>
  <si>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</si>
  <si>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</si>
  <si>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</si>
  <si>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</si>
  <si>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</si>
  <si>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</si>
  <si>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</si>
  <si>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</si>
  <si>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</si>
  <si>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</si>
  <si>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</si>
  <si>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</si>
  <si>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</si>
  <si>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</si>
  <si>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</si>
  <si>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</si>
  <si>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</si>
  <si>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</si>
  <si>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</si>
  <si>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</si>
  <si>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</si>
  <si>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</si>
  <si>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</si>
  <si>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</si>
  <si>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</si>
  <si>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</si>
  <si>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</si>
  <si>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</si>
  <si>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</si>
  <si>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</si>
  <si>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</si>
  <si>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</si>
  <si>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</si>
  <si>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</si>
  <si>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</si>
  <si>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</si>
  <si>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</si>
  <si>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</si>
  <si>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</si>
  <si>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</si>
  <si>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</si>
  <si>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</si>
  <si>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</si>
  <si>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</si>
  <si>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</si>
  <si>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</si>
  <si>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</si>
  <si>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</si>
  <si>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</si>
  <si>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</si>
  <si>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</si>
  <si>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</si>
  <si>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</si>
  <si>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</si>
  <si>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</si>
  <si>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</si>
  <si>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</si>
  <si>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</si>
  <si>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</si>
  <si>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</si>
  <si>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</si>
  <si>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</si>
  <si>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</si>
  <si>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</si>
  <si>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</si>
  <si>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</si>
  <si>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</si>
  <si>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</si>
  <si>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</si>
  <si>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</si>
  <si>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</si>
  <si>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</si>
  <si>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</si>
  <si>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</si>
  <si>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</si>
  <si>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</si>
  <si>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</si>
  <si>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</si>
  <si>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</si>
  <si>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</si>
  <si>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</si>
  <si>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</si>
  <si>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</si>
  <si>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</si>
  <si>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</si>
  <si>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</si>
  <si>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</si>
  <si>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</si>
  <si>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</si>
  <si>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</si>
  <si>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</si>
  <si>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</si>
  <si>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</si>
  <si>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</si>
  <si>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</si>
  <si>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</si>
  <si>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</si>
  <si>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</si>
  <si>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</si>
  <si>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</si>
  <si>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</si>
  <si>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</si>
  <si>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</si>
  <si>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</si>
  <si>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</si>
  <si>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</si>
  <si>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</si>
  <si>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</si>
  <si>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</si>
  <si>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</si>
  <si>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</si>
  <si>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</si>
  <si>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</si>
  <si>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</si>
  <si>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</si>
  <si>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</si>
  <si>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</si>
  <si>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</si>
  <si>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</si>
  <si>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</si>
  <si>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</si>
  <si>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</si>
  <si>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</si>
  <si>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</si>
  <si>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</si>
  <si>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</si>
  <si>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</si>
  <si>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</si>
  <si>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</si>
  <si>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</si>
  <si>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</si>
  <si>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</si>
  <si>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</si>
  <si>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</si>
  <si>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</si>
  <si>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</si>
  <si>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</si>
  <si>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</si>
  <si>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</si>
  <si>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</si>
  <si>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</si>
  <si>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</si>
  <si>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</si>
  <si>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</si>
  <si>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</si>
  <si>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</si>
  <si>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</si>
  <si>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</si>
  <si>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</si>
  <si>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</si>
  <si>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</si>
  <si>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</si>
  <si>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</si>
  <si>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</si>
  <si>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</si>
  <si>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</si>
  <si>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</si>
  <si>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</si>
  <si>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</si>
  <si>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</si>
  <si>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</si>
  <si>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</si>
  <si>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</si>
  <si>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</si>
  <si>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</si>
  <si>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</si>
  <si>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</si>
  <si>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</si>
  <si>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</si>
  <si>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</si>
  <si>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</si>
  <si>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</si>
  <si>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</si>
  <si>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</si>
  <si>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</si>
  <si>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</si>
  <si>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</si>
  <si>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</si>
  <si>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</si>
  <si>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</si>
  <si>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</si>
  <si>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</si>
  <si>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</si>
  <si>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</si>
  <si>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</si>
  <si>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</si>
  <si>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</si>
  <si>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</si>
  <si>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</si>
  <si>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</si>
  <si>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</si>
  <si>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</si>
  <si>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</si>
  <si>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</si>
  <si>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</si>
  <si>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</si>
  <si>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</si>
  <si>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</si>
  <si>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</si>
  <si>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</si>
  <si>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</si>
  <si>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</si>
  <si>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</si>
  <si>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</si>
  <si>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</si>
  <si>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</si>
  <si>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</si>
  <si>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</si>
  <si>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</si>
  <si>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</si>
  <si>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</si>
  <si>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</si>
  <si>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</si>
  <si>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</si>
  <si>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</si>
  <si>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</si>
  <si>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</si>
  <si>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</si>
  <si>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</si>
  <si>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</si>
  <si>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</si>
  <si>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</si>
  <si>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</si>
  <si>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</si>
  <si>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</si>
  <si>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</si>
  <si>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</si>
  <si>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</si>
  <si>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</si>
  <si>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</si>
  <si>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</si>
  <si>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</si>
  <si>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</si>
  <si>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</si>
  <si>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</si>
  <si>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</si>
  <si>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</si>
  <si>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</si>
  <si>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</si>
  <si>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</si>
  <si>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</si>
  <si>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</si>
  <si>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</si>
  <si>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</si>
  <si>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</si>
  <si>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</si>
  <si>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</si>
  <si>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</si>
  <si>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</si>
  <si>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</si>
  <si>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</si>
  <si>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</si>
  <si>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</si>
  <si>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</si>
  <si>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</si>
  <si>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</si>
  <si>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</si>
  <si>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</si>
  <si>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</si>
  <si>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</si>
  <si>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</si>
  <si>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</si>
  <si>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</si>
  <si>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</si>
  <si>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</si>
  <si>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</si>
  <si>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</si>
  <si>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</si>
  <si>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</si>
  <si>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</si>
  <si>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</si>
  <si>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</si>
  <si>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</si>
  <si>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</si>
  <si>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</si>
  <si>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</si>
  <si>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</si>
  <si>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</si>
  <si>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</si>
  <si>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</si>
  <si>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</si>
  <si>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</si>
  <si>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</si>
  <si>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</si>
  <si>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</si>
  <si>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</si>
  <si>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</si>
  <si>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</si>
  <si>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</si>
  <si>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</si>
  <si>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</si>
  <si>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</si>
  <si>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</si>
  <si>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</si>
  <si>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</si>
  <si>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</si>
  <si>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</si>
  <si>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</si>
  <si>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</si>
  <si>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</si>
  <si>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</si>
  <si>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</si>
  <si>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</si>
  <si>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</si>
  <si>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</si>
  <si>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</si>
  <si>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</si>
  <si>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</si>
  <si>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</si>
  <si>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</si>
  <si>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</si>
  <si>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</si>
  <si>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</si>
  <si>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</si>
  <si>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</si>
  <si>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</si>
  <si>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</si>
  <si>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</si>
  <si>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</si>
  <si>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</si>
  <si>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</si>
  <si>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</si>
  <si>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</si>
  <si>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</si>
  <si>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</si>
  <si>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</si>
  <si>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</si>
  <si>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</si>
  <si>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</si>
  <si>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</si>
  <si>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</si>
  <si>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</si>
  <si>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</si>
  <si>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</si>
  <si>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</si>
  <si>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</si>
  <si>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</si>
  <si>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</si>
  <si>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</si>
  <si>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</si>
  <si>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</si>
  <si>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</si>
  <si>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</si>
  <si>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</si>
  <si>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</si>
  <si>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</si>
  <si>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</si>
  <si>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</si>
  <si>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</si>
  <si>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</si>
  <si>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</si>
  <si>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</si>
  <si>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</si>
  <si>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</si>
  <si>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</si>
  <si>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</si>
  <si>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</si>
  <si>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</si>
  <si>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</si>
  <si>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</si>
  <si>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</si>
  <si>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</si>
  <si>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</si>
  <si>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</si>
  <si>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</si>
  <si>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</si>
  <si>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</si>
  <si>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</si>
  <si>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</si>
  <si>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</si>
  <si>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</si>
  <si>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</si>
  <si>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</si>
  <si>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</si>
  <si>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</si>
  <si>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</si>
  <si>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</si>
  <si>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</si>
  <si>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</si>
  <si>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</si>
  <si>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</si>
  <si>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</si>
  <si>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</si>
  <si>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</si>
  <si>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</si>
  <si>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</si>
  <si>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</si>
  <si>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</si>
  <si>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</si>
  <si>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</si>
  <si>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</si>
  <si>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</si>
  <si>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</si>
  <si>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</si>
  <si>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</si>
  <si>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</si>
  <si>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</si>
  <si>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</si>
  <si>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</si>
  <si>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</si>
  <si>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</si>
  <si>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</si>
  <si>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</si>
  <si>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</si>
  <si>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</si>
  <si>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</si>
  <si>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</si>
  <si>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</si>
  <si>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</si>
  <si>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</si>
  <si>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</si>
  <si>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</si>
  <si>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</si>
  <si>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</si>
  <si>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</si>
  <si>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</si>
  <si>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</si>
  <si>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</si>
  <si>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</si>
  <si>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</si>
  <si>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</si>
  <si>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</si>
  <si>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</si>
  <si>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</si>
  <si>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</si>
  <si>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</si>
  <si>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</si>
  <si>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</si>
  <si>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</si>
  <si>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</si>
  <si>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</si>
  <si>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</si>
  <si>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</si>
  <si>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</si>
  <si>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</si>
  <si>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</si>
  <si>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</si>
  <si>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</si>
  <si>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</si>
  <si>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</si>
  <si>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</si>
  <si>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</si>
  <si>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</si>
  <si>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</si>
  <si>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</si>
  <si>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</si>
  <si>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</si>
  <si>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</si>
  <si>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</si>
  <si>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</si>
  <si>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</si>
  <si>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</si>
  <si>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</si>
  <si>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</si>
  <si>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</si>
  <si>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</si>
  <si>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</si>
  <si>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</si>
  <si>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</si>
  <si>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</si>
  <si>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</si>
  <si>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</si>
  <si>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</si>
  <si>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</si>
  <si>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</si>
  <si>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</si>
  <si>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</si>
  <si>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</si>
  <si>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</si>
  <si>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</si>
  <si>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</si>
  <si>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</si>
  <si>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</si>
  <si>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</si>
  <si>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</si>
  <si>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</si>
  <si>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</si>
  <si>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</si>
  <si>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</si>
  <si>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</si>
  <si>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</si>
  <si>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</si>
  <si>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</si>
  <si>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</si>
  <si>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</si>
  <si>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</si>
  <si>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</si>
  <si>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</si>
  <si>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</si>
  <si>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</si>
  <si>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</si>
  <si>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</si>
  <si>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</si>
  <si>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</si>
  <si>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</si>
  <si>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</si>
  <si>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</si>
  <si>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</si>
  <si>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</si>
  <si>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</si>
  <si>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</si>
  <si>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</si>
  <si>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</si>
  <si>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</si>
  <si>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</si>
  <si>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</si>
  <si>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</si>
  <si>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</si>
  <si>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</si>
  <si>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</si>
  <si>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</si>
  <si>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</si>
  <si>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</si>
  <si>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</si>
  <si>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</si>
  <si>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</si>
  <si>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</si>
  <si>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</si>
  <si>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</si>
  <si>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</si>
  <si>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</si>
  <si>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</si>
  <si>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</si>
  <si>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</si>
  <si>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</si>
  <si>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</si>
  <si>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</si>
  <si>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</si>
  <si>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</si>
  <si>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</si>
  <si>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</si>
  <si>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</si>
  <si>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</si>
  <si>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</si>
  <si>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</si>
  <si>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</si>
  <si>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</si>
  <si>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</si>
  <si>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</si>
  <si>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</si>
  <si>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</si>
  <si>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</si>
  <si>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</si>
  <si>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</si>
  <si>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</si>
  <si>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</si>
  <si>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</si>
  <si>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</si>
  <si>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</si>
  <si>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</si>
  <si>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</si>
  <si>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</si>
  <si>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</si>
  <si>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</si>
  <si>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</si>
  <si>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</si>
  <si>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</si>
  <si>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</si>
  <si>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</si>
  <si>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</si>
  <si>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</si>
  <si>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</si>
  <si>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</si>
  <si>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</si>
  <si>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</si>
  <si>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</si>
  <si>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</si>
  <si>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</si>
  <si>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</si>
  <si>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</si>
  <si>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</si>
  <si>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</si>
  <si>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</si>
  <si>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</si>
  <si>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</si>
  <si>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</si>
  <si>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</si>
  <si>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</si>
  <si>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</si>
  <si>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</si>
  <si>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</si>
  <si>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</si>
  <si>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</si>
  <si>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</si>
  <si>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</si>
  <si>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</si>
  <si>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</si>
  <si>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</si>
  <si>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</si>
  <si>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</si>
  <si>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</si>
  <si>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</si>
  <si>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</si>
  <si>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</si>
  <si>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</si>
  <si>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</si>
  <si>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</si>
  <si>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</si>
  <si>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</si>
  <si>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</si>
  <si>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</si>
  <si>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</si>
  <si>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</si>
  <si>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</si>
  <si>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</si>
  <si>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</si>
  <si>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</si>
  <si>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</si>
  <si>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</si>
  <si>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</si>
  <si>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</si>
  <si>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</si>
  <si>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</si>
  <si>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</si>
  <si>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</si>
  <si>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</si>
  <si>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</si>
  <si>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</si>
  <si>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</si>
  <si>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</si>
  <si>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</si>
  <si>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</si>
  <si>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</si>
  <si>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</si>
  <si>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</si>
  <si>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</si>
  <si>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</si>
  <si>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</si>
  <si>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</si>
  <si>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</si>
  <si>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</si>
  <si>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</si>
  <si>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</si>
  <si>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</si>
  <si>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</si>
  <si>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</si>
  <si>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</si>
  <si>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</si>
  <si>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</si>
  <si>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</si>
  <si>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</si>
  <si>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</si>
  <si>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</si>
  <si>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</si>
  <si>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</si>
  <si>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</si>
  <si>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</si>
  <si>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</si>
  <si>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</si>
  <si>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</si>
  <si>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</si>
  <si>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</si>
  <si>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</si>
  <si>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</si>
  <si>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</si>
  <si>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</si>
  <si>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</si>
  <si>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</si>
  <si>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</si>
  <si>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</si>
  <si>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</si>
  <si>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</si>
  <si>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</si>
  <si>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</si>
  <si>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</si>
  <si>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</si>
  <si>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</si>
  <si>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</si>
  <si>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</si>
  <si>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</si>
  <si>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</si>
  <si>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</si>
  <si>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</si>
  <si>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</si>
  <si>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</si>
  <si>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</si>
  <si>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</si>
  <si>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</si>
  <si>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</si>
  <si>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</si>
  <si>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</si>
  <si>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</si>
  <si>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</si>
  <si>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</si>
  <si>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</si>
  <si>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</si>
  <si>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</si>
  <si>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</si>
  <si>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</si>
  <si>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</si>
  <si>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</si>
  <si>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</si>
  <si>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</si>
  <si>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</si>
  <si>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</si>
  <si>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</si>
  <si>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</si>
  <si>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</si>
  <si>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</si>
  <si>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</si>
  <si>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</si>
  <si>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</si>
  <si>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</si>
  <si>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</si>
  <si>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</si>
  <si>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</si>
  <si>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</si>
  <si>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</si>
  <si>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</si>
  <si>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</si>
  <si>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</si>
  <si>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</si>
  <si>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</si>
  <si>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</si>
  <si>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</si>
  <si>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</si>
  <si>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</si>
  <si>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</si>
  <si>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</si>
  <si>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</si>
  <si>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</si>
  <si>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</si>
  <si>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</si>
  <si>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</si>
  <si>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</si>
  <si>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</si>
  <si>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</si>
  <si>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</si>
  <si>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</si>
  <si>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</si>
  <si>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</si>
  <si>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</si>
  <si>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</si>
  <si>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</si>
  <si>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</si>
  <si>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</si>
  <si>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</si>
  <si>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</si>
  <si>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</si>
  <si>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</si>
  <si>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</si>
  <si>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</si>
  <si>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</si>
  <si>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</si>
  <si>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</si>
  <si>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</si>
  <si>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</si>
  <si>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</si>
  <si>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</si>
  <si>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</si>
  <si>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</si>
  <si>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</si>
  <si>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</si>
  <si>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</si>
  <si>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</si>
  <si>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</si>
  <si>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</si>
  <si>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</si>
  <si>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</si>
  <si>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</si>
  <si>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</si>
  <si>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</si>
  <si>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</si>
  <si>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</si>
  <si>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</si>
  <si>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</si>
  <si>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</si>
  <si>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</si>
  <si>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</si>
  <si>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</si>
  <si>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</si>
  <si>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</si>
  <si>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</si>
  <si>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</si>
  <si>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</si>
  <si>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</si>
  <si>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</si>
  <si>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</si>
  <si>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</si>
  <si>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</si>
  <si>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</si>
  <si>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</si>
  <si>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</si>
  <si>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</si>
  <si>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</si>
  <si>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</si>
  <si>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</si>
  <si>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</si>
  <si>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</si>
  <si>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</si>
  <si>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</si>
  <si>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</si>
  <si>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</si>
  <si>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</si>
  <si>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</si>
  <si>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</si>
  <si>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</si>
  <si>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</si>
  <si>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</si>
  <si>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</si>
  <si>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</si>
  <si>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</si>
  <si>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</si>
  <si>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</si>
  <si>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</si>
  <si>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</si>
  <si>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</si>
  <si>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</si>
  <si>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</si>
  <si>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</si>
  <si>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</si>
  <si>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</si>
  <si>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</si>
  <si>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</si>
  <si>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</si>
  <si>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</si>
  <si>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</si>
  <si>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</si>
  <si>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</si>
  <si>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</si>
  <si>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</si>
  <si>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</si>
  <si>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</si>
  <si>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</si>
  <si>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</si>
  <si>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</si>
  <si>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</si>
  <si>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</si>
  <si>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</si>
  <si>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</si>
  <si>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</si>
  <si>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</si>
  <si>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</si>
  <si>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</si>
  <si>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</si>
  <si>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</si>
  <si>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</si>
  <si>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</si>
  <si>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</si>
  <si>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</si>
  <si>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</si>
  <si>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</si>
  <si>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</si>
  <si>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</si>
  <si>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</si>
  <si>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</si>
  <si>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</si>
  <si>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</si>
  <si>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</si>
  <si>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</si>
  <si>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</si>
  <si>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</si>
  <si>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</si>
  <si>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</si>
  <si>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</si>
  <si>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</si>
  <si>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</si>
  <si>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</si>
  <si>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</si>
  <si>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</si>
  <si>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</si>
  <si>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</si>
  <si>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</si>
  <si>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</si>
  <si>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</si>
  <si>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</si>
  <si>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</si>
  <si>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</si>
  <si>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</si>
  <si>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</si>
  <si>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</si>
  <si>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</si>
  <si>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</si>
  <si>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</si>
  <si>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</si>
  <si>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</si>
  <si>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</si>
  <si>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</si>
  <si>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</si>
  <si>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</si>
  <si>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</si>
  <si>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</si>
  <si>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</si>
  <si>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</si>
  <si>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</si>
  <si>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</si>
  <si>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</si>
  <si>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</si>
  <si>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</si>
  <si>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</si>
  <si>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</si>
  <si>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</si>
  <si>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</si>
  <si>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</si>
  <si>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</si>
  <si>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</si>
  <si>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</si>
  <si>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</si>
  <si>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</si>
  <si>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</si>
  <si>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</si>
  <si>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</si>
  <si>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</si>
  <si>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</si>
  <si>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</si>
  <si>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</si>
  <si>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</si>
  <si>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</si>
  <si>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</si>
  <si>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</si>
  <si>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</si>
  <si>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</si>
  <si>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</si>
  <si>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</si>
  <si>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</si>
  <si>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</si>
  <si>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</si>
  <si>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</si>
  <si>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</si>
  <si>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</si>
  <si>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</si>
  <si>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</si>
  <si>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</si>
  <si>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</si>
  <si>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</si>
  <si>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</si>
  <si>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</si>
  <si>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</si>
  <si>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</si>
  <si>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</si>
  <si>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</si>
  <si>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</si>
  <si>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</si>
  <si>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</si>
  <si>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</si>
  <si>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</si>
  <si>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</si>
  <si>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</si>
  <si>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</si>
  <si>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</si>
  <si>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</si>
  <si>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</si>
  <si>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</si>
  <si>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</si>
  <si>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</si>
  <si>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</si>
  <si>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</si>
  <si>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</si>
  <si>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</si>
  <si>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</si>
  <si>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</si>
  <si>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</si>
  <si>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</si>
  <si>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</si>
  <si>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</si>
  <si>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</si>
  <si>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</si>
  <si>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</si>
  <si>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</si>
  <si>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</si>
  <si>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</si>
  <si>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</si>
  <si>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</si>
  <si>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</si>
  <si>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</si>
  <si>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</si>
  <si>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</si>
  <si>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</si>
  <si>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</si>
  <si>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</si>
  <si>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</si>
  <si>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</si>
  <si>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</si>
  <si>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</si>
  <si>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</si>
  <si>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</si>
  <si>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</si>
  <si>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</si>
  <si>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</si>
  <si>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</si>
  <si>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</si>
  <si>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</si>
  <si>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</si>
  <si>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</si>
  <si>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</si>
  <si>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</si>
  <si>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</si>
  <si>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</si>
  <si>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</si>
  <si>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</si>
  <si>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</si>
  <si>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</si>
  <si>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</si>
  <si>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</si>
  <si>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</si>
  <si>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</si>
  <si>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</si>
  <si>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</si>
  <si>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</si>
  <si>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</si>
  <si>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</si>
  <si>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</si>
  <si>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</si>
  <si>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</si>
  <si>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</si>
  <si>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</si>
  <si>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</si>
  <si>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</si>
  <si>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</si>
  <si>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</si>
  <si>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</si>
  <si>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</si>
  <si>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</si>
  <si>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</si>
  <si>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</si>
  <si>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</si>
  <si>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</si>
  <si>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</si>
  <si>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</si>
  <si>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</si>
  <si>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</si>
  <si>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</si>
  <si>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</si>
  <si>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</si>
  <si>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</si>
  <si>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</si>
  <si>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</si>
  <si>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</si>
  <si>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</si>
  <si>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</si>
  <si>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</si>
  <si>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</si>
  <si>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</si>
  <si>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</si>
  <si>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</si>
  <si>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</si>
  <si>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</si>
  <si>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</si>
  <si>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</si>
  <si>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</si>
  <si>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</si>
  <si>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</si>
  <si>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</si>
  <si>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</si>
  <si>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</si>
  <si>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</si>
  <si>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</si>
  <si>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</si>
  <si>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</si>
  <si>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</si>
  <si>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</si>
  <si>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</si>
  <si>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</si>
  <si>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</si>
  <si>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</si>
  <si>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</si>
  <si>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</si>
  <si>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</si>
  <si>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</si>
  <si>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</si>
  <si>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</si>
  <si>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</si>
  <si>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</si>
  <si>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</si>
  <si>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</si>
  <si>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</si>
  <si>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</si>
  <si>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</si>
  <si>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</si>
  <si>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</si>
  <si>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</si>
  <si>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</si>
  <si>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</si>
  <si>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</si>
  <si>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</si>
  <si>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</si>
  <si>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</si>
  <si>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</si>
  <si>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</si>
  <si>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</si>
  <si>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</si>
  <si>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</si>
  <si>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</si>
  <si>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</si>
  <si>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</si>
  <si>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</si>
  <si>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</si>
  <si>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</si>
  <si>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</si>
  <si>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</si>
  <si>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</si>
  <si>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</si>
  <si>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</si>
  <si>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</si>
  <si>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</si>
  <si>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</si>
  <si>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</si>
  <si>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</si>
  <si>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</si>
  <si>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</si>
  <si>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</si>
  <si>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</si>
  <si>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</si>
  <si>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</si>
  <si>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</si>
  <si>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</si>
  <si>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</si>
  <si>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</si>
  <si>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</si>
  <si>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</si>
  <si>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</si>
  <si>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</si>
  <si>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</si>
  <si>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</si>
  <si>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</si>
  <si>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</si>
  <si>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</si>
  <si>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</si>
  <si>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</si>
  <si>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</si>
  <si>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</si>
  <si>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</si>
  <si>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</si>
  <si>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</si>
  <si>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</si>
  <si>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</si>
  <si>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</si>
  <si>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</si>
  <si>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</si>
  <si>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</si>
  <si>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</si>
  <si>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</si>
  <si>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</si>
  <si>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</si>
  <si>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</si>
  <si>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</si>
  <si>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</si>
  <si>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</si>
  <si>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</si>
  <si>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</si>
  <si>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</si>
  <si>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</si>
  <si>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</si>
  <si>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</si>
  <si>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</si>
  <si>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</si>
  <si>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</si>
  <si>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</si>
  <si>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</si>
  <si>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</si>
  <si>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</si>
  <si>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</si>
  <si>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</si>
  <si>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</si>
  <si>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</si>
  <si>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</si>
  <si>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</si>
  <si>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</si>
  <si>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</si>
  <si>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</si>
  <si>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</si>
  <si>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</si>
  <si>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</si>
  <si>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</si>
  <si>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</si>
  <si>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</si>
  <si>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</si>
  <si>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</si>
  <si>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</si>
  <si>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</si>
  <si>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</si>
  <si>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</si>
  <si>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</si>
  <si>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</si>
  <si>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</si>
  <si>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</si>
  <si>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</si>
  <si>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</si>
  <si>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</si>
  <si>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</si>
  <si>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</si>
  <si>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</si>
  <si>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</si>
  <si>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</si>
  <si>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</si>
  <si>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</si>
  <si>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</si>
  <si>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</si>
  <si>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</si>
  <si>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</si>
  <si>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</si>
  <si>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</si>
  <si>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</si>
  <si>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</si>
  <si>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</si>
  <si>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</si>
  <si>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</si>
  <si>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</si>
  <si>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</si>
  <si>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</si>
  <si>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</si>
  <si>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</si>
  <si>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</si>
  <si>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</si>
  <si>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</si>
  <si>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</si>
  <si>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</si>
  <si>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</si>
  <si>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</si>
  <si>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</si>
  <si>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</si>
  <si>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</si>
  <si>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</si>
  <si>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</si>
  <si>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</si>
  <si>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</si>
  <si>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</si>
  <si>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</si>
  <si>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</si>
  <si>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</si>
  <si>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</si>
  <si>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</si>
  <si>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</si>
  <si>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</si>
  <si>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</si>
  <si>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</si>
  <si>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</si>
  <si>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</si>
  <si>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</si>
  <si>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</si>
  <si>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</si>
  <si>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</si>
  <si>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</si>
  <si>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</si>
  <si>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</si>
  <si>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</si>
  <si>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</si>
  <si>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</si>
  <si>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</si>
  <si>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</si>
  <si>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</si>
  <si>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</si>
  <si>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</si>
  <si>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</si>
  <si>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</si>
  <si>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</si>
  <si>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</si>
  <si>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</si>
  <si>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</si>
  <si>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</si>
  <si>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</si>
  <si>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</si>
  <si>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</si>
  <si>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</si>
  <si>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</si>
  <si>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</si>
  <si>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</si>
  <si>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</si>
  <si>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</si>
  <si>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</si>
  <si>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</si>
  <si>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</si>
  <si>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</si>
  <si>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</si>
  <si>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</si>
  <si>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</si>
  <si>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</si>
  <si>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</si>
  <si>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</si>
  <si>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</si>
  <si>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</si>
  <si>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</si>
  <si>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</si>
  <si>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</si>
  <si>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</si>
  <si>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</si>
  <si>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</si>
  <si>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</si>
  <si>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</si>
  <si>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</si>
  <si>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</si>
  <si>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</si>
  <si>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</si>
  <si>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</si>
  <si>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</si>
  <si>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</si>
  <si>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</si>
  <si>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</si>
  <si>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</si>
  <si>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</si>
  <si>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</si>
  <si>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</si>
  <si>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</si>
  <si>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</si>
  <si>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</si>
  <si>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</si>
  <si>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</si>
  <si>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</si>
  <si>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</si>
  <si>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</si>
  <si>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</si>
  <si>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</si>
  <si>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</si>
  <si>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</si>
  <si>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</si>
  <si>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</si>
  <si>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</si>
  <si>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</si>
  <si>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</si>
  <si>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</si>
  <si>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</si>
  <si>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</si>
  <si>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</si>
  <si>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</si>
  <si>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</si>
  <si>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</si>
  <si>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</si>
  <si>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</si>
  <si>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</si>
  <si>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</si>
  <si>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</si>
  <si>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</si>
  <si>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</si>
  <si>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</si>
  <si>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</si>
  <si>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</si>
  <si>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</si>
  <si>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</si>
  <si>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</si>
  <si>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</si>
  <si>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</si>
  <si>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</si>
  <si>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</si>
  <si>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</si>
  <si>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</si>
  <si>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</si>
  <si>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</si>
  <si>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</si>
  <si>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</si>
  <si>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</si>
  <si>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</si>
  <si>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</si>
  <si>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</si>
  <si>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</si>
  <si>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</si>
  <si>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</si>
  <si>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</si>
  <si>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</si>
  <si>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</si>
  <si>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</si>
  <si>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</si>
  <si>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</si>
  <si>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</si>
  <si>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</si>
  <si>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</si>
  <si>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</si>
  <si>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</si>
  <si>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</si>
  <si>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</si>
  <si>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</si>
  <si>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</si>
  <si>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</si>
  <si>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</si>
  <si>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</si>
  <si>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</si>
  <si>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</si>
  <si>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</si>
  <si>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</si>
  <si>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</si>
  <si>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</si>
  <si>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</si>
  <si>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</si>
  <si>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</si>
  <si>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</si>
  <si>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</si>
  <si>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</si>
  <si>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</si>
  <si>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</si>
  <si>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</si>
  <si>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</si>
  <si>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</si>
  <si>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</si>
  <si>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</si>
  <si>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</si>
  <si>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</si>
  <si>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</si>
  <si>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</si>
  <si>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</si>
  <si>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</si>
  <si>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</si>
  <si>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</si>
  <si>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</si>
  <si>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</si>
  <si>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</si>
  <si>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</si>
  <si>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</si>
  <si>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</si>
  <si>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</si>
  <si>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</si>
  <si>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</si>
  <si>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</si>
  <si>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</si>
  <si>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</si>
  <si>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</si>
  <si>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</si>
  <si>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</si>
  <si>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</si>
  <si>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</si>
  <si>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</si>
  <si>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</si>
  <si>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</si>
  <si>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</si>
  <si>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</si>
  <si>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</si>
  <si>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</si>
  <si>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</si>
  <si>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</si>
  <si>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</si>
  <si>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</si>
  <si>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</si>
  <si>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</si>
  <si>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</si>
  <si>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</si>
  <si>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</si>
  <si>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</si>
  <si>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</si>
  <si>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</si>
  <si>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</si>
  <si>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</si>
  <si>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</si>
  <si>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</si>
  <si>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</si>
  <si>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</si>
  <si>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</si>
  <si>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</si>
  <si>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</si>
  <si>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</si>
  <si>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</si>
  <si>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</si>
  <si>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</si>
  <si>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</si>
  <si>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</si>
  <si>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</si>
  <si>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</si>
  <si>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</si>
  <si>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</si>
  <si>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</si>
  <si>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</si>
  <si>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</si>
  <si>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</si>
  <si>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</si>
  <si>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</si>
  <si>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</si>
  <si>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</si>
  <si>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</si>
  <si>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</si>
  <si>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</si>
  <si>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</si>
  <si>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</si>
  <si>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</si>
  <si>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</si>
  <si>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</si>
  <si>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</si>
  <si>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</si>
  <si>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</si>
  <si>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</si>
  <si>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</si>
  <si>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</si>
  <si>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</si>
  <si>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</si>
  <si>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</si>
  <si>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</si>
  <si>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</si>
  <si>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</si>
  <si>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</si>
  <si>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</si>
  <si>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</si>
  <si>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</si>
  <si>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</si>
  <si>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</si>
  <si>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</si>
  <si>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</si>
  <si>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</si>
  <si>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</si>
  <si>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</si>
  <si>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</si>
  <si>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</si>
  <si>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</si>
  <si>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</si>
  <si>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</si>
  <si>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</si>
  <si>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</si>
  <si>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</si>
  <si>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</si>
  <si>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</si>
  <si>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</si>
  <si>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</si>
  <si>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</si>
  <si>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</si>
  <si>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</si>
  <si>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</si>
  <si>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</si>
  <si>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</si>
  <si>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</si>
  <si>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</si>
  <si>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</si>
  <si>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</si>
  <si>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</si>
  <si>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</si>
  <si>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</si>
  <si>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</si>
  <si>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</si>
  <si>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</si>
  <si>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</si>
  <si>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</si>
  <si>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</si>
  <si>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</si>
  <si>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</si>
  <si>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</si>
  <si>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</si>
  <si>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</si>
  <si>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</si>
  <si>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</si>
  <si>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</si>
  <si>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</si>
  <si>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</si>
  <si>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</si>
  <si>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</si>
  <si>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</si>
  <si>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</si>
  <si>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</si>
  <si>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</si>
  <si>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</si>
  <si>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</si>
  <si>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</si>
  <si>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</si>
  <si>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</si>
  <si>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</si>
  <si>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</si>
  <si>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</si>
  <si>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</si>
  <si>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</si>
  <si>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</si>
  <si>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</si>
  <si>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</si>
  <si>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</si>
  <si>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</si>
  <si>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</si>
  <si>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</si>
  <si>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</si>
  <si>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</si>
  <si>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</si>
  <si>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</si>
  <si>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</si>
  <si>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</si>
  <si>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</si>
  <si>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</si>
  <si>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</si>
  <si>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</si>
  <si>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</si>
  <si>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</si>
  <si>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</si>
  <si>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</si>
  <si>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</si>
  <si>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</si>
  <si>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</si>
  <si>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</si>
  <si>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</si>
  <si>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</si>
  <si>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</si>
  <si>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</si>
  <si>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</si>
  <si>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</si>
  <si>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</si>
  <si>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</si>
  <si>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</si>
  <si>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</si>
  <si>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</si>
  <si>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</si>
  <si>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</si>
  <si>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</si>
  <si>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</si>
  <si>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</si>
  <si>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</si>
  <si>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</si>
  <si>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</si>
  <si>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</si>
  <si>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</si>
  <si>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</si>
  <si>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</si>
  <si>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</si>
  <si>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</si>
  <si>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</si>
  <si>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</si>
  <si>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</si>
  <si>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</si>
  <si>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</si>
  <si>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</si>
  <si>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</si>
  <si>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</si>
  <si>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</si>
  <si>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</si>
  <si>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</si>
  <si>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</si>
  <si>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</si>
  <si>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</si>
  <si>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</si>
  <si>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</si>
  <si>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</si>
  <si>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</si>
  <si>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</si>
  <si>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</si>
  <si>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</si>
  <si>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</si>
  <si>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</si>
  <si>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</si>
  <si>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</si>
  <si>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</si>
  <si>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</si>
  <si>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</si>
  <si>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</si>
  <si>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</si>
  <si>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</si>
  <si>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</si>
  <si>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</si>
  <si>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</si>
  <si>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</si>
  <si>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</si>
  <si>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</si>
  <si>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</si>
  <si>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</si>
  <si>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</si>
  <si>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</si>
  <si>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</si>
  <si>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</si>
  <si>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</si>
  <si>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</si>
  <si>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</si>
  <si>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</si>
  <si>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</si>
  <si>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</si>
  <si>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</si>
  <si>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</si>
  <si>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</si>
  <si>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</si>
  <si>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</si>
  <si>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</si>
  <si>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</si>
  <si>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</si>
  <si>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</si>
  <si>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</si>
  <si>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</si>
  <si>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</si>
  <si>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</si>
  <si>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</si>
  <si>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</si>
  <si>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</si>
  <si>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</si>
  <si>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</si>
  <si>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</si>
  <si>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</si>
  <si>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</si>
  <si>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</si>
  <si>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</si>
  <si>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</si>
  <si>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</si>
  <si>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</si>
  <si>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</si>
  <si>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</si>
  <si>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</si>
  <si>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</si>
  <si>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</si>
  <si>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</si>
  <si>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</si>
  <si>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</si>
  <si>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</si>
  <si>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</si>
  <si>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</si>
  <si>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</si>
  <si>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</si>
  <si>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</si>
  <si>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</si>
  <si>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</si>
  <si>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</si>
  <si>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</si>
  <si>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</si>
  <si>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</si>
  <si>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</si>
  <si>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</si>
  <si>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</si>
  <si>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</si>
  <si>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</si>
  <si>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</si>
  <si>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</si>
  <si>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</si>
  <si>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</si>
  <si>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</si>
  <si>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</si>
  <si>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</si>
  <si>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</si>
  <si>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</si>
  <si>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</si>
  <si>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</si>
  <si>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</si>
  <si>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</si>
  <si>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</si>
  <si>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</si>
  <si>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</si>
  <si>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</si>
  <si>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</si>
  <si>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</si>
  <si>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</si>
  <si>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</si>
  <si>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</si>
  <si>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</si>
  <si>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</si>
  <si>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</si>
  <si>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</si>
  <si>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</si>
  <si>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</si>
  <si>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</si>
  <si>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</si>
  <si>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</si>
  <si>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</si>
  <si>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</si>
  <si>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</si>
  <si>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</si>
  <si>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</si>
  <si>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</si>
  <si>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</si>
  <si>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</si>
  <si>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</si>
  <si>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</si>
  <si>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</si>
  <si>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</si>
  <si>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</si>
  <si>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</si>
  <si>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</si>
  <si>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</si>
  <si>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</si>
  <si>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</si>
  <si>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</si>
  <si>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</si>
  <si>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</si>
  <si>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</si>
  <si>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</si>
  <si>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</si>
  <si>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</si>
  <si>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</si>
  <si>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</si>
  <si>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</si>
  <si>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</si>
  <si>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</si>
  <si>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</si>
  <si>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</si>
  <si>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</si>
  <si>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</si>
  <si>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</si>
  <si>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</si>
  <si>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</si>
  <si>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</si>
  <si>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</si>
  <si>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</si>
  <si>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</si>
  <si>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</si>
  <si>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</si>
  <si>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</si>
  <si>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</si>
  <si>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</si>
  <si>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</si>
  <si>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</si>
  <si>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</si>
  <si>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</si>
  <si>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</si>
  <si>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</si>
  <si>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</si>
  <si>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</si>
  <si>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</si>
  <si>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</si>
  <si>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</si>
  <si>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</si>
  <si>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</si>
  <si>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</si>
  <si>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</si>
  <si>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</si>
  <si>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</si>
  <si>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</si>
  <si>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</si>
  <si>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</si>
  <si>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</si>
  <si>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</si>
  <si>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</si>
  <si>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</si>
  <si>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</si>
  <si>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</si>
  <si>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</si>
  <si>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</si>
  <si>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</si>
  <si>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</si>
  <si>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</si>
  <si>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</si>
  <si>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</si>
  <si>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</si>
  <si>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</si>
  <si>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</si>
  <si>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</si>
  <si>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</si>
  <si>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</si>
  <si>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</si>
  <si>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</si>
  <si>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</si>
  <si>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</si>
  <si>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</si>
  <si>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</si>
  <si>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</si>
  <si>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</si>
  <si>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</si>
  <si>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</si>
  <si>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</si>
  <si>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</si>
  <si>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</si>
  <si>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</si>
  <si>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</si>
  <si>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</si>
  <si>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</si>
  <si>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</si>
  <si>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</si>
  <si>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</si>
  <si>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</si>
  <si>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</si>
  <si>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</si>
  <si>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</si>
  <si>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</si>
  <si>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</si>
  <si>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</si>
  <si>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</si>
  <si>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</si>
  <si>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</si>
  <si>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</si>
  <si>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</si>
  <si>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</si>
  <si>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</si>
  <si>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</si>
  <si>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</si>
  <si>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</si>
  <si>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</si>
  <si>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</si>
  <si>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</si>
  <si>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</si>
  <si>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</si>
  <si>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</si>
  <si>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</si>
  <si>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</si>
  <si>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</si>
  <si>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</si>
  <si>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</si>
  <si>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</si>
  <si>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</si>
  <si>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</si>
  <si>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</si>
  <si>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</si>
  <si>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</si>
  <si>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</si>
  <si>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</si>
  <si>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</si>
  <si>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</si>
  <si>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</si>
  <si>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</si>
  <si>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</si>
  <si>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</si>
  <si>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</si>
  <si>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</si>
  <si>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</si>
  <si>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</si>
  <si>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</si>
  <si>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</si>
  <si>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</si>
  <si>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</si>
  <si>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</si>
  <si>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</si>
  <si>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</si>
  <si>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</si>
  <si>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</si>
  <si>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</si>
  <si>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</si>
  <si>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</si>
  <si>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</si>
  <si>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</si>
  <si>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</si>
  <si>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</si>
  <si>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</si>
  <si>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</si>
  <si>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</si>
  <si>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</si>
  <si>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</si>
  <si>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</si>
  <si>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</si>
  <si>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</si>
  <si>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</si>
  <si>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</si>
  <si>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</si>
  <si>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</si>
  <si>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</si>
  <si>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</si>
  <si>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</si>
  <si>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</si>
  <si>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</si>
  <si>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</si>
  <si>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</si>
  <si>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</si>
  <si>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</si>
  <si>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</si>
  <si>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</si>
  <si>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</si>
  <si>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</si>
  <si>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</si>
  <si>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</si>
  <si>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</si>
  <si>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</si>
  <si>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</si>
  <si>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</si>
  <si>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</si>
  <si>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</si>
  <si>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</si>
  <si>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</si>
  <si>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</si>
  <si>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</si>
  <si>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</si>
  <si>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</si>
  <si>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</si>
  <si>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</si>
  <si>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</si>
  <si>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</si>
  <si>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</si>
  <si>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</si>
  <si>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</si>
  <si>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</si>
  <si>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</si>
  <si>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</si>
  <si>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</si>
  <si>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</si>
  <si>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</si>
  <si>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</si>
  <si>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</si>
  <si>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</si>
  <si>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</si>
  <si>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</si>
  <si>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</si>
  <si>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</si>
  <si>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</si>
  <si>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</si>
  <si>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</si>
  <si>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</si>
  <si>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</si>
  <si>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</si>
  <si>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</si>
  <si>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</si>
  <si>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</si>
  <si>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</si>
  <si>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</si>
  <si>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</si>
  <si>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</si>
  <si>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</si>
  <si>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</si>
  <si>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</si>
  <si>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</si>
  <si>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</si>
  <si>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</si>
  <si>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</si>
  <si>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</si>
  <si>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</si>
  <si>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</si>
  <si>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</si>
  <si>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</si>
  <si>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</si>
  <si>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</si>
  <si>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</si>
  <si>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</si>
  <si>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</si>
  <si>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</si>
  <si>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</si>
  <si>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</si>
  <si>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</si>
  <si>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</si>
  <si>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</si>
  <si>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</si>
  <si>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</si>
  <si>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</si>
  <si>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</si>
  <si>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</si>
  <si>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</si>
  <si>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</si>
  <si>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</si>
  <si>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</si>
  <si>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</si>
  <si>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</si>
  <si>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</si>
  <si>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</si>
  <si>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</si>
  <si>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</si>
  <si>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</si>
  <si>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</si>
  <si>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</si>
  <si>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</si>
  <si>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</si>
  <si>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</si>
  <si>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</si>
  <si>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</si>
  <si>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</si>
  <si>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</si>
  <si>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</si>
  <si>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</si>
  <si>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</si>
  <si>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</si>
  <si>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</si>
  <si>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</si>
  <si>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</si>
  <si>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</si>
  <si>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</si>
  <si>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</si>
  <si>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</si>
  <si>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</si>
  <si>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</si>
  <si>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</si>
  <si>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</si>
  <si>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</si>
  <si>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</si>
  <si>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</si>
  <si>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</si>
  <si>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</si>
  <si>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</si>
  <si>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</si>
  <si>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</si>
  <si>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</si>
  <si>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</si>
  <si>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</si>
  <si>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</si>
  <si>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</si>
  <si>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</si>
  <si>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</si>
  <si>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</si>
  <si>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</si>
  <si>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</si>
  <si>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</si>
  <si>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</si>
  <si>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</si>
  <si>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</si>
  <si>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</si>
  <si>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</si>
  <si>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</si>
  <si>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</si>
  <si>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</si>
  <si>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</si>
  <si>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</si>
  <si>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</si>
  <si>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</si>
  <si>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</si>
  <si>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</si>
  <si>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</si>
  <si>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</si>
  <si>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</si>
  <si>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</si>
  <si>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</si>
  <si>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</si>
  <si>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</si>
  <si>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</si>
  <si>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</si>
  <si>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</si>
  <si>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</si>
  <si>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</si>
  <si>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</si>
  <si>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</si>
  <si>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</si>
  <si>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</si>
  <si>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</si>
  <si>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</si>
  <si>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</si>
  <si>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</si>
  <si>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</si>
  <si>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</si>
  <si>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</si>
  <si>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</si>
  <si>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</si>
  <si>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</si>
  <si>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</si>
  <si>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</si>
  <si>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</si>
  <si>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</si>
  <si>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</si>
  <si>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</si>
  <si>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</si>
  <si>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</si>
  <si>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</si>
  <si>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</si>
  <si>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</si>
  <si>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</si>
  <si>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</si>
  <si>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</si>
  <si>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</si>
  <si>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</si>
  <si>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</si>
  <si>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</si>
  <si>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</si>
  <si>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</si>
  <si>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</si>
  <si>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</si>
  <si>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</si>
  <si>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</si>
  <si>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</si>
  <si>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</si>
  <si>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</si>
  <si>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</si>
  <si>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</si>
  <si>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</si>
  <si>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</si>
  <si>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</si>
  <si>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</si>
  <si>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</si>
  <si>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</si>
  <si>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</si>
  <si>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</si>
  <si>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</si>
  <si>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</si>
  <si>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</si>
  <si>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</si>
  <si>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</si>
  <si>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</si>
  <si>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</si>
  <si>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</si>
  <si>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</si>
  <si>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</si>
  <si>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</si>
  <si>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</si>
  <si>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</si>
  <si>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</si>
  <si>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</si>
  <si>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</si>
  <si>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</si>
  <si>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</si>
  <si>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</si>
  <si>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</si>
  <si>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</si>
  <si>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</si>
  <si>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</si>
  <si>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</si>
  <si>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</si>
  <si>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</si>
  <si>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</si>
  <si>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</si>
  <si>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</si>
  <si>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</si>
  <si>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</si>
  <si>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</si>
  <si>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</si>
  <si>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</si>
  <si>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</si>
  <si>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</si>
  <si>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</si>
  <si>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</si>
  <si>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</si>
  <si>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</si>
  <si>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</si>
  <si>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</si>
  <si>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</si>
  <si>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</si>
  <si>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</si>
  <si>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</si>
  <si>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</si>
  <si>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</si>
  <si>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</si>
  <si>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</si>
  <si>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</si>
  <si>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</si>
  <si>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</si>
  <si>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</si>
  <si>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</si>
  <si>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</si>
  <si>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</si>
  <si>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</si>
  <si>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</si>
  <si>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</si>
  <si>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</si>
  <si>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</si>
  <si>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</si>
  <si>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</si>
  <si>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</si>
  <si>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</si>
  <si>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</si>
  <si>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</si>
  <si>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</si>
  <si>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</si>
  <si>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</si>
  <si>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</si>
  <si>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</si>
  <si>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</si>
  <si>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</si>
  <si>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</si>
  <si>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</si>
  <si>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</si>
  <si>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</si>
  <si>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</si>
  <si>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</si>
  <si>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</si>
  <si>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</si>
  <si>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</si>
  <si>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</si>
  <si>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</si>
  <si>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</si>
  <si>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</si>
  <si>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</si>
  <si>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</si>
  <si>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</si>
  <si>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</si>
  <si>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</si>
  <si>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</si>
  <si>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</si>
  <si>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</si>
  <si>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</si>
  <si>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</si>
  <si>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</si>
  <si>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</si>
  <si>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</si>
  <si>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</si>
  <si>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</si>
  <si>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</si>
  <si>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</si>
  <si>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</si>
  <si>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</si>
  <si>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</si>
  <si>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</si>
  <si>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</si>
  <si>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</si>
  <si>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</si>
  <si>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</si>
  <si>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</si>
  <si>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</si>
  <si>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</si>
  <si>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</si>
  <si>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</si>
  <si>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</si>
  <si>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</si>
  <si>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</si>
  <si>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</si>
  <si>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</si>
  <si>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</si>
  <si>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</si>
  <si>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</si>
  <si>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</si>
  <si>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</si>
  <si>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</si>
  <si>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</si>
  <si>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</si>
  <si>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</si>
  <si>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</si>
  <si>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</si>
  <si>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</si>
  <si>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</si>
  <si>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</si>
  <si>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</si>
  <si>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</si>
  <si>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</si>
  <si>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</si>
  <si>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</si>
  <si>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</si>
  <si>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</si>
  <si>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</si>
  <si>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</si>
  <si>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</si>
  <si>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</si>
  <si>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</si>
  <si>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</si>
  <si>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</si>
  <si>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</si>
  <si>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</si>
  <si>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</si>
  <si>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</si>
  <si>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</si>
  <si>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</si>
  <si>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</si>
  <si>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</si>
  <si>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</si>
  <si>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</si>
  <si>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</si>
  <si>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</si>
  <si>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</si>
  <si>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</si>
  <si>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</si>
  <si>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</si>
  <si>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</si>
  <si>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</si>
  <si>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</si>
  <si>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</si>
  <si>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</si>
  <si>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</si>
  <si>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</si>
  <si>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</si>
  <si>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</si>
  <si>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</si>
  <si>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</si>
  <si>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</si>
  <si>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</si>
  <si>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</si>
  <si>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</si>
  <si>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</si>
  <si>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</si>
  <si>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</si>
  <si>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</si>
  <si>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</si>
  <si>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</si>
  <si>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</si>
  <si>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</si>
  <si>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</si>
  <si>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</si>
  <si>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</si>
  <si>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</si>
  <si>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</si>
  <si>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</si>
  <si>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</si>
  <si>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</si>
  <si>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</si>
  <si>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</si>
  <si>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</si>
  <si>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</si>
  <si>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</si>
  <si>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</si>
  <si>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</si>
  <si>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</si>
  <si>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</si>
  <si>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</si>
  <si>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</si>
  <si>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</si>
  <si>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</si>
  <si>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</si>
  <si>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</si>
  <si>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</si>
  <si>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</si>
  <si>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</si>
  <si>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</si>
  <si>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</si>
  <si>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</si>
  <si>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</si>
  <si>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</si>
  <si>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</si>
  <si>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</si>
  <si>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</si>
  <si>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</si>
  <si>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</si>
  <si>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</si>
  <si>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</si>
  <si>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</si>
  <si>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</si>
  <si>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</si>
  <si>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</si>
  <si>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</si>
  <si>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</si>
  <si>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</si>
  <si>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</si>
  <si>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</si>
  <si>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</si>
  <si>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</si>
  <si>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</si>
  <si>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</si>
  <si>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</si>
  <si>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</si>
  <si>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</si>
  <si>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</si>
  <si>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</si>
  <si>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</si>
  <si>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</si>
  <si>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</si>
  <si>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</si>
  <si>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</si>
  <si>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</si>
  <si>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</si>
  <si>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</si>
  <si>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</si>
  <si>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</si>
  <si>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</si>
  <si>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</si>
  <si>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</si>
  <si>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</si>
  <si>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</si>
  <si>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</si>
  <si>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</si>
  <si>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</si>
  <si>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</si>
  <si>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</si>
  <si>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</si>
  <si>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</si>
  <si>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</si>
  <si>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</si>
  <si>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</si>
  <si>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</si>
  <si>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</si>
  <si>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</si>
  <si>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</si>
  <si>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</si>
  <si>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</si>
  <si>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</si>
  <si>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</si>
  <si>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</si>
  <si>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</si>
  <si>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</si>
  <si>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</si>
  <si>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</si>
  <si>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</si>
  <si>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</si>
  <si>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</si>
  <si>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</si>
  <si>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</si>
  <si>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</si>
  <si>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</si>
  <si>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</si>
  <si>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</si>
  <si>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</si>
  <si>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</si>
  <si>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</si>
  <si>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</si>
  <si>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</si>
  <si>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</si>
  <si>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</si>
  <si>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</si>
  <si>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</si>
  <si>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</si>
  <si>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</si>
  <si>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</si>
  <si>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</si>
  <si>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</si>
  <si>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</si>
  <si>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</si>
  <si>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</si>
  <si>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</si>
  <si>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</si>
  <si>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</si>
  <si>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</si>
  <si>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</si>
  <si>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</si>
  <si>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</si>
  <si>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</si>
  <si>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</si>
  <si>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</si>
  <si>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</si>
  <si>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</si>
  <si>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</si>
  <si>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</si>
  <si>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</si>
  <si>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</si>
  <si>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</si>
  <si>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</si>
  <si>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</si>
  <si>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</si>
  <si>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</si>
  <si>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</si>
  <si>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</si>
  <si>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</si>
  <si>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</si>
  <si>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</si>
  <si>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</si>
  <si>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</si>
  <si>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</si>
  <si>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</si>
  <si>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</si>
  <si>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</si>
  <si>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</si>
  <si>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</si>
  <si>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</si>
  <si>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</si>
  <si>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</si>
  <si>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</si>
  <si>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</si>
  <si>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</si>
  <si>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</si>
  <si>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</si>
  <si>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</si>
  <si>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</si>
  <si>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</si>
  <si>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</si>
  <si>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</si>
  <si>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</si>
  <si>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</si>
  <si>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</si>
  <si>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</si>
  <si>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</si>
  <si>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</si>
  <si>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</si>
  <si>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</si>
  <si>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</si>
  <si>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</si>
  <si>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</si>
  <si>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</si>
  <si>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</si>
  <si>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</si>
  <si>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</si>
  <si>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</si>
  <si>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</si>
  <si>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</si>
  <si>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</si>
  <si>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</si>
  <si>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</si>
  <si>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</si>
  <si>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</si>
  <si>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</si>
  <si>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</si>
  <si>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</si>
  <si>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</si>
  <si>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</si>
  <si>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</si>
  <si>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</si>
  <si>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</si>
  <si>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</si>
  <si>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</si>
  <si>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</si>
  <si>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</si>
  <si>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</si>
  <si>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</si>
  <si>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</si>
  <si>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</si>
  <si>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</si>
  <si>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</si>
  <si>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</si>
  <si>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</si>
  <si>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</si>
  <si>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</si>
  <si>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</si>
  <si>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</si>
  <si>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</si>
  <si>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</si>
  <si>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</si>
  <si>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</si>
  <si>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</si>
  <si>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</si>
  <si>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</si>
  <si>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</si>
  <si>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</si>
  <si>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</si>
  <si>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</si>
  <si>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</si>
  <si>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</si>
  <si>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</si>
  <si>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</si>
  <si>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</si>
  <si>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</si>
  <si>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</si>
  <si>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</si>
  <si>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</si>
  <si>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</si>
  <si>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</si>
  <si>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</si>
  <si>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</si>
  <si>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</si>
  <si>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</si>
  <si>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</si>
  <si>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</si>
  <si>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</si>
  <si>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</si>
  <si>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</si>
  <si>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</si>
  <si>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</si>
  <si>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</si>
  <si>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</si>
  <si>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</si>
  <si>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</si>
  <si>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</si>
  <si>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</si>
  <si>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</si>
  <si>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</si>
  <si>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</si>
  <si>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</si>
  <si>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</si>
  <si>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</si>
  <si>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</si>
  <si>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</si>
  <si>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</si>
  <si>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</si>
  <si>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</si>
  <si>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</si>
  <si>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</si>
  <si>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</si>
  <si>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</si>
  <si>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</si>
  <si>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</si>
  <si>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</si>
  <si>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</si>
  <si>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</si>
  <si>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</si>
  <si>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</si>
  <si>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</si>
  <si>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</si>
  <si>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</si>
  <si>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</si>
  <si>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</si>
  <si>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</si>
  <si>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</si>
  <si>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</si>
  <si>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</si>
  <si>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</si>
  <si>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</si>
  <si>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</si>
  <si>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</si>
  <si>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</si>
  <si>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</si>
  <si>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</si>
  <si>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</si>
  <si>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</si>
  <si>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</si>
  <si>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</si>
  <si>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</si>
  <si>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</si>
  <si>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</si>
  <si>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</si>
  <si>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</si>
  <si>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</si>
  <si>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</si>
  <si>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</si>
  <si>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</si>
  <si>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</si>
  <si>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</si>
  <si>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</si>
  <si>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</si>
  <si>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</si>
  <si>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</si>
  <si>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</si>
  <si>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</si>
  <si>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</si>
  <si>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</si>
  <si>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</si>
  <si>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</si>
  <si>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</si>
  <si>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</si>
  <si>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</si>
  <si>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</si>
  <si>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</si>
  <si>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</si>
  <si>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</si>
  <si>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</si>
  <si>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</si>
  <si>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</si>
  <si>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</si>
  <si>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</si>
  <si>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</si>
  <si>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</si>
  <si>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</si>
  <si>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</si>
  <si>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</si>
  <si>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</si>
  <si>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</si>
  <si>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</si>
  <si>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</si>
  <si>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</si>
  <si>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</si>
  <si>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</si>
  <si>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</si>
  <si>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</si>
  <si>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</si>
  <si>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</si>
  <si>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</si>
  <si>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</si>
  <si>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</si>
  <si>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</si>
  <si>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</si>
  <si>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</si>
  <si>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</si>
  <si>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</si>
  <si>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</si>
  <si>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</si>
  <si>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</si>
  <si>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</si>
  <si>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</si>
  <si>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</si>
  <si>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</si>
  <si>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</si>
  <si>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</si>
  <si>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</si>
  <si>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</si>
  <si>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</si>
  <si>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</si>
  <si>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</si>
  <si>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</si>
  <si>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</si>
  <si>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</si>
  <si>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</si>
  <si>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</si>
  <si>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</si>
  <si>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</si>
  <si>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</si>
  <si>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</si>
  <si>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</si>
  <si>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</si>
  <si>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</si>
  <si>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</si>
  <si>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</si>
  <si>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</si>
  <si>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</si>
  <si>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</si>
  <si>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</si>
  <si>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</si>
  <si>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</si>
  <si>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</si>
  <si>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</si>
  <si>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</si>
  <si>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</si>
  <si>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</si>
  <si>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</si>
  <si>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</si>
  <si>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</si>
  <si>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</si>
  <si>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</si>
  <si>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</si>
  <si>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</si>
  <si>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</si>
  <si>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</si>
  <si>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</si>
  <si>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</si>
  <si>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</si>
  <si>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</si>
  <si>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</si>
  <si>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</si>
  <si>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</si>
  <si>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</si>
  <si>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</si>
  <si>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</si>
  <si>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</si>
  <si>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</si>
  <si>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</si>
  <si>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</si>
  <si>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</si>
  <si>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</si>
  <si>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</si>
  <si>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</si>
  <si>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</si>
  <si>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</si>
  <si>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</si>
  <si>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</si>
  <si>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</si>
  <si>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</si>
  <si>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</si>
  <si>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</si>
  <si>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</si>
  <si>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</si>
  <si>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</si>
  <si>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</si>
  <si>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</si>
  <si>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</si>
  <si>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</si>
  <si>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</si>
  <si>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</si>
  <si>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</si>
  <si>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</si>
  <si>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</si>
  <si>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</si>
  <si>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</si>
  <si>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</si>
  <si>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</si>
  <si>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</si>
  <si>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</si>
  <si>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</si>
  <si>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</si>
  <si>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</si>
  <si>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</si>
  <si>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</si>
  <si>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</si>
  <si>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</si>
  <si>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</si>
  <si>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</si>
  <si>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</si>
  <si>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</si>
  <si>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</si>
  <si>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</si>
  <si>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</si>
  <si>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</si>
  <si>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</si>
  <si>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</si>
  <si>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</si>
  <si>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</si>
  <si>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</si>
  <si>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</si>
  <si>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</si>
  <si>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</si>
  <si>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</si>
  <si>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</si>
  <si>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</si>
  <si>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</si>
  <si>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</si>
  <si>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</si>
  <si>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</si>
  <si>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</si>
  <si>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</si>
  <si>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</si>
  <si>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</si>
  <si>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</si>
  <si>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</si>
  <si>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</si>
  <si>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</si>
  <si>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</si>
  <si>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</si>
  <si>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</si>
  <si>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</si>
  <si>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</si>
  <si>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</si>
  <si>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</si>
  <si>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</si>
  <si>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</si>
  <si>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</si>
  <si>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</si>
  <si>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</si>
  <si>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</si>
  <si>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</si>
  <si>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</si>
  <si>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</si>
  <si>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</si>
  <si>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</si>
  <si>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</si>
  <si>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</si>
  <si>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</si>
  <si>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</si>
  <si>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</si>
  <si>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</si>
  <si>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</si>
  <si>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</si>
  <si>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</si>
  <si>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</si>
  <si>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</si>
  <si>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</si>
  <si>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</si>
  <si>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</si>
  <si>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</si>
  <si>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</si>
  <si>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</si>
  <si>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</si>
  <si>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</si>
  <si>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</si>
  <si>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</si>
  <si>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</si>
  <si>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</si>
  <si>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</si>
  <si>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</si>
  <si>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</si>
  <si>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</si>
  <si>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</si>
  <si>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</si>
  <si>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</si>
  <si>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</si>
  <si>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</si>
  <si>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</si>
  <si>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</si>
  <si>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</si>
  <si>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</si>
  <si>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</si>
  <si>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</si>
  <si>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</si>
  <si>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</si>
  <si>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</si>
  <si>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</si>
  <si>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</si>
  <si>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</si>
  <si>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</si>
  <si>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</si>
  <si>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</si>
  <si>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</si>
  <si>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</si>
  <si>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</si>
  <si>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</si>
  <si>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</si>
  <si>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</si>
  <si>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</si>
  <si>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</si>
  <si>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</si>
  <si>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</si>
  <si>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</si>
  <si>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</si>
  <si>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</si>
  <si>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</si>
  <si>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</si>
  <si>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</si>
  <si>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</si>
  <si>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</si>
  <si>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</si>
  <si>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</si>
  <si>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</si>
  <si>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</si>
  <si>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</si>
  <si>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</si>
  <si>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</si>
  <si>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</si>
  <si>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</si>
  <si>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</si>
  <si>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</si>
  <si>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</si>
  <si>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</si>
  <si>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</si>
  <si>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</si>
  <si>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</si>
  <si>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</si>
  <si>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</si>
  <si>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</si>
  <si>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</si>
  <si>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</si>
  <si>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</si>
  <si>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</si>
  <si>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</si>
  <si>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</si>
  <si>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</si>
  <si>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</si>
  <si>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</si>
  <si>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</si>
  <si>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</si>
  <si>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</si>
  <si>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</si>
  <si>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</si>
  <si>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</si>
  <si>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</si>
  <si>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</si>
  <si>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</si>
  <si>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</si>
  <si>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</si>
  <si>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</si>
  <si>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</si>
  <si>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</si>
  <si>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</si>
  <si>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</si>
  <si>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</si>
  <si>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</si>
  <si>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</si>
  <si>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</si>
  <si>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</si>
  <si>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</si>
  <si>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</si>
  <si>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</si>
  <si>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</si>
  <si>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</si>
  <si>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</si>
  <si>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</si>
  <si>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</si>
  <si>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</si>
  <si>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</si>
  <si>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</si>
  <si>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</si>
  <si>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</si>
  <si>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</si>
  <si>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</si>
  <si>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</si>
  <si>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</si>
  <si>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</si>
  <si>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</si>
  <si>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</si>
  <si>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</si>
  <si>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</si>
  <si>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</si>
  <si>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</si>
  <si>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</si>
  <si>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</si>
  <si>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</si>
  <si>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</si>
  <si>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</si>
  <si>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</si>
  <si>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</si>
  <si>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</si>
  <si>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</si>
  <si>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</si>
  <si>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</si>
  <si>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</si>
  <si>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</si>
  <si>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</si>
  <si>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</si>
  <si>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</si>
  <si>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</si>
  <si>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</si>
  <si>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</si>
  <si>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</si>
  <si>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</si>
  <si>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</si>
  <si>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</si>
  <si>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</si>
  <si>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</si>
  <si>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</si>
  <si>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</si>
  <si>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</si>
  <si>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</si>
  <si>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</si>
  <si>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</si>
  <si>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</si>
  <si>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</si>
  <si>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</si>
  <si>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</si>
  <si>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</si>
  <si>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</si>
  <si>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</si>
  <si>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</si>
  <si>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</si>
  <si>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</si>
  <si>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</si>
  <si>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</si>
  <si>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</si>
  <si>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</si>
  <si>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</si>
  <si>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</si>
  <si>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</si>
  <si>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</si>
  <si>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</si>
  <si>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</si>
  <si>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</si>
  <si>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</si>
  <si>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</si>
  <si>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</si>
  <si>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</si>
  <si>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</si>
  <si>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</si>
  <si>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</si>
  <si>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</si>
  <si>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</si>
  <si>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</si>
  <si>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</si>
  <si>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</si>
  <si>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</si>
  <si>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</si>
  <si>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</si>
  <si>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</si>
  <si>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</si>
  <si>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</si>
  <si>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</si>
  <si>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</si>
  <si>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</si>
  <si>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</si>
  <si>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</si>
  <si>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</si>
  <si>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</si>
  <si>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</si>
  <si>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</si>
  <si>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</si>
  <si>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</si>
  <si>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</si>
  <si>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</si>
  <si>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</si>
  <si>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</si>
  <si>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</si>
  <si>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</si>
  <si>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</si>
  <si>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</si>
  <si>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</si>
  <si>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</si>
  <si>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</si>
  <si>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</si>
  <si>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</si>
  <si>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</si>
  <si>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</si>
  <si>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</si>
  <si>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</si>
  <si>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</si>
  <si>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</si>
  <si>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</si>
  <si>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</si>
  <si>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</si>
  <si>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</si>
  <si>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</si>
  <si>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</si>
  <si>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</si>
  <si>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</si>
  <si>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</si>
  <si>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</si>
  <si>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</si>
  <si>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</si>
  <si>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</si>
  <si>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</si>
  <si>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</si>
  <si>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</si>
  <si>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</si>
  <si>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</si>
  <si>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</si>
  <si>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</si>
  <si>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</si>
  <si>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</si>
  <si>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</si>
  <si>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</si>
  <si>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</si>
  <si>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</si>
  <si>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</si>
  <si>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</si>
  <si>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</si>
  <si>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</si>
  <si>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</si>
  <si>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</si>
  <si>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</si>
  <si>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</si>
  <si>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</si>
  <si>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</si>
  <si>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</si>
  <si>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</si>
  <si>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</si>
  <si>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</si>
  <si>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</si>
  <si>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</si>
  <si>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</si>
  <si>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</si>
  <si>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</si>
  <si>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</si>
  <si>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</si>
  <si>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</si>
  <si>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</si>
  <si>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</si>
  <si>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</si>
  <si>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</si>
  <si>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</si>
  <si>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</si>
  <si>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</si>
  <si>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</si>
  <si>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</si>
  <si>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</si>
  <si>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</si>
  <si>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</si>
  <si>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</si>
  <si>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</si>
  <si>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</si>
  <si>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</si>
  <si>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</si>
  <si>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</si>
  <si>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</si>
  <si>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</si>
  <si>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</si>
  <si>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</si>
  <si>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</si>
  <si>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</si>
  <si>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</si>
  <si>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</si>
  <si>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</si>
  <si>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</si>
  <si>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</si>
  <si>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</si>
  <si>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</si>
  <si>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</si>
  <si>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</si>
  <si>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</si>
  <si>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</si>
  <si>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</si>
  <si>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</si>
  <si>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</si>
  <si>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</si>
  <si>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</si>
  <si>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</si>
  <si>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</si>
  <si>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</si>
  <si>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</si>
  <si>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</si>
  <si>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</si>
  <si>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</si>
  <si>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</si>
  <si>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</si>
  <si>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</si>
  <si>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</si>
  <si>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</si>
  <si>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</si>
  <si>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</si>
  <si>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</si>
  <si>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</si>
  <si>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</si>
  <si>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</si>
  <si>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</si>
  <si>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</si>
  <si>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</si>
  <si>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</si>
  <si>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</si>
  <si>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</si>
  <si>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</si>
  <si>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</si>
  <si>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</si>
  <si>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</si>
  <si>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</si>
  <si>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</si>
  <si>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</si>
  <si>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</si>
  <si>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</si>
  <si>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</si>
  <si>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</si>
  <si>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</si>
  <si>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</si>
  <si>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</si>
  <si>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</si>
  <si>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</si>
  <si>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</si>
  <si>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</si>
  <si>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</si>
  <si>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</si>
  <si>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</si>
  <si>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</si>
  <si>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</si>
  <si>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</si>
  <si>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</si>
  <si>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</si>
  <si>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</si>
  <si>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</si>
  <si>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</si>
  <si>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</si>
  <si>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</si>
  <si>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</si>
  <si>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</si>
  <si>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</si>
  <si>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</si>
  <si>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</si>
  <si>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</si>
  <si>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</si>
  <si>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</si>
  <si>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</si>
  <si>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</si>
  <si>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</si>
  <si>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</si>
  <si>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</si>
  <si>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</si>
  <si>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</si>
  <si>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</si>
  <si>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</si>
  <si>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</si>
  <si>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</si>
  <si>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</si>
  <si>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</si>
  <si>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</si>
  <si>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</si>
  <si>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</si>
  <si>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</si>
  <si>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</si>
  <si>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</si>
  <si>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</si>
  <si>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</si>
  <si>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</si>
  <si>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</si>
  <si>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</si>
  <si>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</si>
  <si>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</si>
  <si>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</si>
  <si>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</si>
  <si>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</si>
  <si>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</si>
  <si>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</si>
  <si>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</si>
  <si>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</si>
  <si>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</si>
  <si>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</si>
  <si>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</si>
  <si>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</si>
  <si>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</si>
  <si>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</si>
  <si>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</si>
  <si>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</si>
  <si>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</si>
  <si>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</si>
  <si>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</si>
  <si>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</si>
  <si>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</si>
  <si>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</si>
  <si>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</si>
  <si>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</si>
  <si>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</si>
  <si>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</si>
  <si>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</si>
  <si>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</si>
  <si>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</si>
  <si>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</si>
  <si>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</si>
  <si>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</si>
  <si>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</si>
  <si>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</si>
  <si>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</si>
  <si>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</si>
  <si>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</si>
  <si>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</si>
  <si>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</si>
  <si>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</si>
  <si>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</si>
  <si>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</si>
  <si>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</si>
  <si>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</si>
  <si>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</si>
  <si>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</si>
  <si>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</si>
  <si>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</si>
  <si>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</si>
  <si>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</si>
  <si>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</si>
  <si>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</si>
  <si>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</si>
  <si>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</si>
  <si>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</si>
  <si>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</si>
  <si>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</si>
  <si>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</si>
  <si>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</si>
  <si>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</si>
  <si>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</si>
  <si>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</si>
  <si>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</si>
  <si>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</si>
  <si>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</si>
  <si>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</si>
  <si>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</si>
  <si>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</si>
  <si>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</si>
  <si>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</si>
  <si>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</si>
  <si>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</si>
  <si>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</si>
  <si>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</si>
  <si>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</si>
  <si>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</si>
  <si>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</si>
  <si>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</si>
  <si>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</si>
  <si>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</si>
  <si>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</si>
  <si>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</si>
  <si>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</si>
  <si>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</si>
  <si>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</si>
  <si>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</si>
  <si>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</si>
  <si>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</si>
  <si>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</si>
  <si>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</si>
  <si>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</si>
  <si>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</si>
  <si>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</si>
  <si>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</si>
  <si>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</si>
  <si>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</si>
  <si>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</si>
  <si>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</si>
  <si>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</si>
  <si>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</si>
  <si>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</si>
  <si>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</si>
  <si>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</si>
  <si>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</si>
  <si>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</si>
  <si>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</si>
  <si>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</si>
  <si>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</si>
  <si>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</si>
  <si>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</si>
  <si>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</si>
  <si>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</si>
  <si>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</si>
  <si>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</si>
  <si>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</si>
  <si>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</si>
  <si>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</si>
  <si>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</si>
  <si>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</si>
  <si>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</si>
  <si>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</si>
  <si>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</si>
  <si>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</si>
  <si>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</si>
  <si>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</si>
  <si>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</si>
  <si>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</si>
  <si>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</si>
  <si>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</si>
  <si>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</si>
  <si>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</si>
  <si>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</si>
  <si>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</si>
  <si>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</si>
  <si>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</si>
  <si>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</si>
  <si>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</si>
  <si>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</si>
  <si>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</si>
  <si>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</si>
  <si>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</si>
  <si>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</si>
  <si>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</si>
  <si>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</si>
  <si>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</si>
  <si>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</si>
  <si>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</si>
  <si>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</si>
  <si>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</si>
  <si>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</si>
  <si>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</si>
  <si>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</si>
  <si>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</si>
  <si>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</si>
  <si>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</si>
  <si>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</si>
  <si>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</si>
  <si>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</si>
  <si>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</si>
  <si>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</si>
  <si>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</si>
  <si>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</si>
  <si>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</si>
  <si>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</si>
  <si>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</si>
  <si>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</si>
  <si>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</si>
  <si>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</si>
  <si>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</si>
  <si>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</si>
  <si>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</si>
  <si>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</si>
  <si>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</si>
  <si>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</si>
  <si>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</si>
  <si>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</si>
  <si>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</si>
  <si>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</si>
  <si>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</si>
  <si>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</si>
  <si>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</si>
  <si>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</si>
  <si>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</si>
  <si>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</si>
  <si>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</si>
  <si>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</si>
  <si>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</si>
  <si>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</si>
  <si>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</si>
  <si>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</si>
  <si>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</si>
  <si>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</si>
  <si>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</si>
  <si>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</si>
  <si>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</si>
  <si>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</si>
  <si>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</si>
  <si>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</si>
  <si>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</si>
  <si>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</si>
  <si>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</si>
  <si>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</si>
  <si>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</si>
  <si>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</si>
  <si>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</si>
  <si>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</si>
  <si>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</si>
  <si>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</si>
  <si>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</si>
  <si>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</si>
  <si>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</si>
  <si>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</si>
  <si>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</si>
  <si>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</si>
  <si>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</si>
  <si>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</si>
  <si>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</si>
  <si>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</si>
  <si>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</si>
  <si>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</si>
  <si>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</si>
  <si>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</si>
  <si>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</si>
  <si>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</si>
  <si>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</si>
  <si>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</si>
  <si>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</si>
  <si>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</si>
  <si>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</si>
  <si>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</si>
  <si>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</si>
  <si>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</si>
  <si>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</si>
  <si>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</si>
  <si>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</si>
  <si>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</si>
  <si>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</si>
  <si>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</si>
  <si>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</si>
  <si>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</si>
  <si>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</si>
  <si>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</si>
  <si>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</si>
  <si>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</si>
  <si>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</si>
  <si>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</si>
  <si>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</si>
  <si>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</si>
  <si>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</si>
  <si>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</si>
  <si>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</si>
  <si>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</si>
  <si>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</si>
  <si>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</si>
  <si>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</si>
  <si>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</si>
  <si>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</si>
  <si>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</si>
  <si>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</si>
  <si>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</si>
  <si>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</si>
  <si>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</si>
  <si>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</si>
  <si>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</si>
  <si>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</si>
  <si>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</si>
  <si>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</si>
  <si>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</si>
  <si>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</si>
  <si>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</si>
  <si>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</si>
  <si>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</si>
  <si>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</si>
  <si>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</si>
  <si>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</si>
  <si>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</si>
  <si>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</si>
  <si>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</si>
  <si>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</si>
  <si>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</si>
  <si>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</si>
  <si>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</si>
  <si>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</si>
  <si>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</si>
  <si>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</si>
  <si>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</si>
  <si>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</si>
  <si>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</si>
  <si>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</si>
  <si>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</si>
  <si>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</si>
  <si>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</si>
  <si>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</si>
  <si>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</si>
  <si>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</si>
  <si>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</si>
  <si>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</si>
  <si>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</si>
  <si>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</si>
  <si>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</si>
  <si>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</si>
  <si>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</si>
  <si>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</si>
  <si>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</si>
  <si>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</si>
  <si>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</si>
  <si>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</si>
  <si>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</si>
  <si>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</si>
  <si>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</si>
  <si>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</si>
  <si>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</si>
  <si>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</si>
  <si>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</si>
  <si>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</si>
  <si>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</si>
  <si>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</si>
  <si>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</si>
  <si>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</si>
  <si>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</si>
  <si>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</si>
  <si>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</si>
  <si>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</si>
  <si>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</si>
  <si>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</si>
  <si>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</si>
  <si>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</si>
  <si>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</si>
  <si>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</si>
  <si>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</si>
  <si>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</si>
  <si>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</si>
  <si>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</si>
  <si>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</si>
  <si>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</si>
  <si>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</si>
  <si>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</si>
  <si>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</si>
  <si>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</si>
  <si>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</si>
  <si>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</si>
  <si>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</si>
  <si>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</si>
  <si>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</si>
  <si>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</si>
  <si>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</si>
  <si>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</si>
  <si>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</si>
  <si>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</si>
  <si>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</si>
  <si>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</si>
  <si>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</si>
  <si>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</si>
  <si>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</si>
  <si>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</si>
  <si>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</si>
  <si>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</si>
  <si>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</si>
  <si>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</si>
  <si>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</si>
  <si>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</si>
  <si>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</si>
  <si>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</si>
  <si>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</si>
  <si>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</si>
  <si>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</si>
  <si>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</si>
  <si>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</si>
  <si>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</si>
  <si>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</si>
  <si>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</si>
  <si>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</si>
  <si>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</si>
  <si>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</si>
  <si>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</si>
  <si>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</si>
  <si>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</si>
  <si>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</si>
  <si>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</si>
  <si>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</si>
  <si>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</si>
  <si>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</si>
  <si>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</si>
  <si>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</si>
  <si>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</si>
  <si>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</si>
  <si>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</si>
  <si>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</si>
  <si>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</si>
  <si>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</si>
  <si>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</si>
  <si>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</si>
  <si>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</si>
  <si>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</si>
  <si>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</si>
  <si>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</si>
  <si>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</si>
  <si>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</si>
  <si>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</si>
  <si>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</si>
  <si>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</si>
  <si>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</si>
  <si>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</si>
  <si>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</si>
  <si>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</si>
  <si>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</si>
  <si>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</si>
  <si>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</si>
  <si>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</si>
  <si>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</si>
  <si>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</si>
  <si>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</si>
  <si>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</si>
  <si>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</si>
  <si>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</si>
  <si>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</si>
  <si>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</si>
  <si>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</si>
  <si>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</si>
  <si>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</si>
  <si>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</si>
  <si>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</si>
  <si>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</si>
  <si>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</si>
  <si>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</si>
  <si>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</si>
  <si>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</si>
  <si>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</si>
  <si>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</si>
  <si>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</si>
  <si>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</si>
  <si>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</si>
  <si>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</si>
  <si>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</si>
  <si>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</si>
  <si>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</si>
  <si>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</si>
  <si>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</si>
  <si>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</si>
  <si>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</si>
  <si>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</si>
  <si>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</si>
  <si>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</si>
  <si>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</si>
  <si>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</si>
  <si>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</si>
  <si>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</si>
  <si>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</si>
  <si>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</si>
  <si>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</si>
  <si>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</si>
  <si>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</si>
  <si>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</si>
  <si>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</si>
  <si>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</si>
  <si>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</si>
  <si>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</si>
  <si>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</si>
  <si>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</si>
  <si>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</si>
  <si>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</si>
  <si>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</si>
  <si>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</si>
  <si>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</si>
  <si>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</si>
  <si>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</si>
  <si>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</si>
  <si>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</si>
  <si>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</si>
  <si>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</si>
  <si>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</si>
  <si>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</si>
  <si>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</si>
  <si>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</si>
  <si>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</si>
  <si>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</si>
  <si>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</si>
  <si>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</si>
  <si>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</si>
  <si>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</si>
  <si>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</si>
  <si>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</si>
  <si>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</si>
  <si>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</si>
  <si>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</si>
  <si>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</si>
  <si>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</si>
  <si>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</si>
  <si>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</si>
  <si>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</si>
  <si>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</si>
  <si>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</si>
  <si>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</si>
  <si>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</si>
  <si>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</si>
  <si>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</si>
  <si>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</si>
  <si>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</si>
  <si>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</si>
  <si>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</si>
  <si>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</si>
  <si>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</si>
  <si>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</si>
  <si>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</si>
  <si>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</si>
  <si>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</si>
  <si>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</si>
  <si>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</si>
  <si>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</si>
  <si>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</si>
  <si>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</si>
  <si>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</si>
  <si>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</si>
  <si>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</si>
  <si>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</si>
  <si>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</si>
  <si>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</si>
  <si>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</si>
  <si>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</si>
  <si>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</si>
  <si>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</si>
  <si>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</si>
  <si>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</si>
  <si>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</si>
  <si>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</si>
  <si>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</si>
  <si>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</si>
  <si>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</si>
  <si>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</si>
  <si>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</si>
  <si>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</si>
  <si>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</si>
  <si>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</si>
  <si>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</si>
  <si>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</si>
  <si>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</si>
  <si>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</si>
  <si>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</si>
  <si>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</si>
  <si>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</si>
  <si>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</si>
  <si>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</si>
  <si>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</si>
  <si>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</si>
  <si>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</si>
  <si>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</si>
  <si>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</si>
  <si>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</si>
  <si>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</si>
  <si>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</si>
  <si>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</si>
  <si>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</si>
  <si>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</si>
  <si>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</si>
  <si>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</si>
  <si>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</si>
  <si>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</si>
  <si>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</si>
  <si>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</si>
  <si>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</si>
  <si>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</si>
  <si>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</si>
  <si>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</si>
  <si>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</si>
  <si>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</si>
  <si>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</si>
  <si>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</si>
  <si>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</si>
  <si>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</si>
  <si>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</si>
  <si>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</si>
  <si>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</si>
  <si>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</si>
  <si>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</si>
  <si>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</si>
  <si>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</si>
  <si>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</si>
  <si>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</si>
  <si>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</si>
  <si>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</si>
  <si>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</si>
  <si>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</si>
  <si>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</si>
  <si>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</si>
  <si>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</si>
  <si>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</si>
  <si>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</si>
  <si>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</si>
  <si>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</si>
  <si>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</si>
  <si>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</si>
  <si>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</si>
  <si>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</si>
  <si>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</si>
  <si>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</si>
  <si>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</si>
  <si>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</si>
  <si>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</si>
  <si>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</si>
  <si>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</si>
  <si>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</si>
  <si>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</si>
  <si>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</si>
  <si>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</si>
  <si>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</si>
  <si>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</si>
  <si>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</si>
  <si>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</si>
  <si>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</si>
  <si>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</si>
  <si>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</si>
  <si>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</si>
  <si>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</si>
  <si>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</si>
  <si>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</si>
  <si>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</si>
  <si>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</si>
  <si>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</si>
  <si>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</si>
  <si>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</si>
  <si>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</si>
  <si>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</si>
  <si>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</si>
  <si>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</si>
  <si>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</si>
  <si>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</si>
  <si>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</si>
  <si>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</si>
  <si>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</si>
  <si>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</si>
  <si>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</si>
  <si>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</si>
  <si>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</si>
  <si>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</si>
  <si>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</si>
  <si>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</si>
  <si>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</si>
  <si>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</si>
  <si>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</si>
  <si>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</si>
  <si>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</si>
  <si>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</si>
  <si>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</si>
  <si>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</si>
  <si>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</si>
  <si>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</si>
  <si>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</si>
  <si>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</si>
  <si>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</si>
  <si>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</si>
  <si>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</si>
  <si>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</si>
  <si>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</si>
  <si>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</si>
  <si>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</si>
  <si>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</si>
  <si>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</si>
  <si>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</si>
  <si>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</si>
  <si>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</si>
  <si>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</si>
  <si>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</si>
  <si>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</si>
  <si>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</si>
  <si>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</si>
  <si>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</si>
  <si>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</si>
  <si>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</si>
  <si>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</si>
  <si>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</si>
  <si>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</si>
  <si>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</si>
  <si>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</si>
  <si>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</si>
  <si>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</si>
  <si>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</si>
  <si>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</si>
  <si>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</si>
  <si>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</si>
  <si>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</si>
  <si>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</si>
  <si>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</si>
  <si>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</si>
  <si>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</si>
  <si>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</si>
  <si>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</si>
  <si>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</si>
  <si>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</si>
  <si>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</si>
  <si>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</si>
  <si>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</si>
  <si>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</si>
  <si>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</si>
  <si>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</si>
  <si>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</si>
  <si>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</si>
  <si>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</si>
  <si>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</si>
  <si>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</si>
  <si>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</si>
  <si>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</si>
  <si>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</si>
  <si>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</si>
  <si>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</si>
  <si>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</si>
  <si>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</si>
  <si>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</si>
  <si>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</si>
  <si>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</si>
  <si>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</si>
  <si>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</si>
  <si>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</si>
  <si>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</si>
  <si>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</si>
  <si>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</si>
  <si>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</si>
  <si>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</si>
  <si>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</si>
  <si>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</si>
  <si>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</si>
  <si>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</si>
  <si>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</si>
  <si>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</si>
  <si>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</si>
  <si>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</si>
  <si>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</si>
  <si>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</si>
  <si>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</si>
  <si>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</si>
  <si>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</si>
  <si>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</si>
  <si>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</si>
  <si>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</si>
  <si>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</si>
  <si>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</si>
  <si>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</si>
  <si>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</si>
  <si>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</si>
  <si>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</si>
  <si>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</si>
  <si>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</si>
  <si>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</si>
  <si>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</si>
  <si>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</si>
  <si>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</si>
  <si>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</si>
  <si>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</si>
  <si>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</si>
  <si>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</si>
  <si>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</si>
  <si>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</si>
  <si>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</si>
  <si>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</si>
  <si>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</si>
  <si>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</si>
  <si>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</si>
  <si>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</si>
  <si>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</si>
  <si>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</si>
  <si>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</si>
  <si>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</si>
  <si>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</si>
  <si>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</si>
  <si>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</si>
  <si>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</si>
  <si>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</si>
  <si>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</si>
  <si>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</si>
  <si>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</si>
  <si>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</si>
  <si>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</si>
  <si>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</si>
  <si>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</si>
  <si>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</si>
  <si>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</si>
  <si>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</si>
  <si>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</si>
  <si>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</si>
  <si>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</si>
  <si>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</si>
  <si>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</si>
  <si>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</si>
  <si>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</si>
  <si>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</si>
  <si>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</si>
  <si>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</si>
  <si>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</si>
  <si>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</si>
  <si>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</si>
  <si>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</si>
  <si>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</si>
  <si>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</si>
  <si>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</si>
  <si>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</si>
  <si>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</si>
  <si>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</si>
  <si>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</si>
  <si>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</si>
  <si>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</si>
  <si>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</si>
  <si>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</si>
  <si>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</si>
  <si>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</si>
  <si>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</si>
  <si>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</si>
  <si>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</si>
  <si>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</si>
  <si>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</si>
  <si>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</si>
  <si>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</si>
  <si>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</si>
  <si>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</si>
  <si>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</si>
  <si>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</si>
  <si>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</si>
  <si>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</si>
  <si>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</si>
  <si>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</si>
  <si>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</si>
  <si>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</si>
  <si>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</si>
  <si>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</si>
  <si>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</si>
  <si>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</si>
  <si>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</si>
  <si>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</si>
  <si>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</si>
  <si>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</si>
  <si>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</si>
  <si>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</si>
  <si>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</si>
  <si>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</si>
  <si>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</si>
  <si>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</si>
  <si>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</si>
  <si>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</si>
  <si>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</si>
  <si>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</si>
  <si>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</si>
  <si>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</si>
  <si>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</si>
  <si>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</si>
  <si>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</si>
  <si>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</si>
  <si>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</si>
  <si>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</si>
  <si>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</si>
  <si>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</si>
  <si>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</si>
  <si>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</si>
  <si>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</si>
  <si>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</si>
  <si>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</si>
  <si>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</si>
  <si>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</si>
  <si>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</si>
  <si>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</si>
  <si>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</si>
  <si>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</si>
  <si>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</si>
  <si>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</si>
  <si>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</si>
  <si>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</si>
  <si>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</si>
  <si>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</si>
  <si>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</si>
  <si>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</si>
  <si>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</si>
  <si>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</si>
  <si>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</si>
  <si>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</si>
  <si>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</si>
  <si>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</si>
  <si>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</si>
  <si>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</si>
  <si>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</si>
  <si>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</si>
  <si>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</si>
  <si>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</si>
  <si>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</si>
  <si>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</si>
  <si>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</si>
  <si>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</si>
  <si>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</si>
  <si>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</si>
  <si>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</si>
  <si>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</si>
  <si>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</si>
  <si>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</si>
  <si>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</si>
  <si>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</si>
  <si>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</si>
  <si>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</si>
  <si>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</si>
  <si>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</si>
  <si>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</si>
  <si>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</si>
  <si>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</si>
  <si>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</si>
  <si>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</si>
  <si>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</si>
  <si>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</si>
  <si>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</si>
  <si>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</si>
  <si>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</si>
  <si>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</si>
  <si>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</si>
  <si>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</si>
  <si>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</si>
  <si>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</si>
  <si>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</si>
  <si>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</si>
  <si>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</si>
  <si>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</si>
  <si>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</si>
  <si>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</si>
  <si>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</si>
  <si>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</si>
  <si>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</si>
  <si>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</si>
  <si>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</si>
  <si>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</si>
  <si>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</si>
  <si>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</si>
  <si>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</si>
  <si>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</si>
  <si>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</si>
  <si>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</si>
  <si>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</si>
  <si>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</si>
  <si>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</si>
  <si>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</si>
  <si>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</si>
  <si>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</si>
  <si>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</si>
  <si>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</si>
  <si>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</si>
  <si>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</si>
  <si>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</si>
  <si>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</si>
  <si>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</si>
  <si>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</si>
  <si>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</si>
  <si>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</si>
  <si>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</si>
  <si>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</si>
  <si>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</si>
  <si>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</si>
  <si>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</si>
  <si>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</si>
  <si>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</si>
  <si>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</si>
  <si>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</si>
  <si>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</si>
  <si>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</si>
  <si>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</si>
  <si>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</si>
  <si>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</si>
  <si>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</si>
  <si>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</si>
  <si>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</si>
  <si>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</si>
  <si>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</si>
  <si>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</si>
  <si>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</si>
  <si>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</si>
  <si>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</si>
  <si>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</si>
  <si>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</si>
  <si>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</si>
  <si>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</si>
  <si>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</si>
  <si>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</si>
  <si>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</si>
  <si>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</si>
  <si>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</si>
  <si>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</si>
  <si>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</si>
  <si>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</si>
  <si>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</si>
  <si>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</si>
  <si>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</si>
  <si>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</si>
  <si>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</si>
  <si>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</si>
  <si>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</si>
  <si>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</si>
  <si>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</si>
  <si>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</si>
  <si>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</si>
  <si>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</si>
  <si>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</si>
  <si>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</si>
  <si>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</si>
  <si>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</si>
  <si>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</si>
  <si>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</si>
  <si>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</si>
  <si>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</si>
  <si>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</si>
  <si>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</si>
  <si>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</si>
  <si>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</si>
  <si>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</si>
  <si>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</si>
  <si>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</si>
  <si>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</si>
  <si>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</si>
  <si>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</si>
  <si>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</si>
  <si>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</si>
  <si>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</si>
  <si>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</si>
  <si>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</si>
  <si>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</si>
  <si>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</si>
  <si>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</si>
  <si>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</si>
  <si>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</si>
  <si>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</si>
  <si>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</si>
  <si>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</si>
  <si>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</si>
  <si>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</si>
  <si>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</si>
  <si>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</si>
  <si>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</si>
  <si>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</si>
  <si>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</si>
  <si>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</si>
  <si>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</si>
  <si>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</si>
  <si>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</si>
  <si>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</si>
  <si>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</si>
  <si>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</si>
  <si>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</si>
  <si>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</si>
  <si>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</si>
  <si>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</si>
  <si>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</si>
  <si>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</si>
  <si>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</si>
  <si>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</si>
  <si>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</si>
  <si>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</si>
  <si>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</si>
  <si>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</si>
  <si>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</si>
  <si>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</si>
  <si>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</si>
  <si>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</si>
  <si>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</si>
  <si>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</si>
  <si>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</si>
  <si>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</si>
  <si>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</si>
  <si>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</si>
  <si>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</si>
  <si>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</si>
  <si>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</si>
  <si>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</si>
  <si>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</si>
  <si>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</si>
  <si>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</si>
  <si>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</si>
  <si>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</si>
  <si>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</si>
  <si>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</si>
  <si>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</si>
  <si>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</si>
  <si>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</si>
  <si>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</si>
  <si>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</si>
  <si>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</si>
  <si>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</si>
  <si>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</si>
  <si>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</si>
  <si>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</si>
  <si>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</si>
  <si>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</si>
  <si>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</si>
  <si>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</si>
  <si>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</si>
  <si>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</si>
  <si>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</si>
  <si>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</si>
  <si>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</si>
  <si>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</si>
  <si>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</si>
  <si>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</si>
  <si>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</si>
  <si>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</si>
  <si>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</si>
  <si>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</si>
  <si>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</si>
  <si>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</si>
  <si>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</si>
  <si>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</si>
  <si>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</si>
  <si>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</si>
  <si>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</si>
  <si>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</si>
  <si>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</si>
  <si>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</si>
  <si>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</si>
  <si>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</si>
  <si>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</si>
  <si>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</si>
  <si>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</si>
  <si>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</si>
  <si>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</si>
  <si>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</si>
  <si>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</si>
  <si>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</si>
  <si>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</si>
  <si>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</si>
  <si>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</si>
  <si>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</si>
  <si>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</si>
  <si>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</si>
  <si>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</si>
  <si>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</si>
  <si>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</si>
  <si>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</si>
  <si>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</si>
  <si>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</si>
  <si>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</si>
  <si>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</si>
  <si>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</si>
  <si>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</si>
  <si>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</si>
  <si>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</si>
  <si>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</si>
  <si>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</si>
  <si>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</si>
  <si>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</si>
  <si>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</si>
  <si>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</si>
  <si>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</si>
  <si>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</si>
  <si>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</si>
  <si>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</si>
  <si>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</si>
  <si>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</si>
  <si>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</si>
  <si>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</si>
  <si>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</si>
  <si>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</si>
  <si>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</si>
  <si>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</si>
  <si>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</si>
  <si>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</si>
  <si>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</si>
  <si>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</si>
  <si>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</si>
  <si>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</si>
  <si>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</si>
  <si>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</si>
  <si>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</si>
  <si>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</si>
  <si>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</si>
  <si>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</si>
  <si>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</si>
  <si>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</si>
  <si>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</si>
  <si>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</si>
  <si>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</si>
  <si>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</si>
  <si>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</si>
  <si>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</si>
  <si>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</si>
  <si>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</si>
  <si>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</si>
  <si>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</si>
  <si>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</si>
  <si>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</si>
  <si>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</si>
  <si>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</si>
  <si>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</si>
  <si>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</si>
  <si>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</si>
  <si>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</si>
  <si>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</si>
  <si>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</si>
  <si>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</si>
  <si>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</si>
  <si>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</si>
  <si>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</si>
  <si>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</si>
  <si>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</si>
  <si>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</si>
  <si>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</si>
  <si>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</si>
  <si>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</si>
  <si>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</si>
  <si>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</si>
  <si>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</si>
  <si>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</si>
  <si>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</si>
  <si>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</si>
  <si>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</si>
  <si>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</si>
  <si>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</si>
  <si>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</si>
  <si>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</si>
  <si>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</si>
  <si>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</si>
  <si>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</si>
  <si>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</si>
  <si>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</si>
  <si>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</si>
  <si>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</si>
  <si>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</si>
  <si>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</si>
  <si>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</si>
  <si>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</si>
  <si>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</si>
  <si>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</si>
  <si>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</si>
  <si>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</si>
  <si>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</si>
  <si>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</si>
  <si>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</si>
  <si>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</si>
  <si>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</si>
  <si>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</si>
  <si>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</si>
  <si>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</si>
  <si>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</si>
  <si>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</si>
  <si>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</si>
  <si>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</si>
  <si>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</si>
  <si>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</si>
  <si>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</si>
  <si>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</si>
  <si>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</si>
  <si>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</si>
  <si>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</si>
  <si>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</si>
  <si>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</si>
  <si>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</si>
  <si>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</si>
  <si>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</si>
  <si>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</si>
  <si>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</si>
  <si>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</si>
  <si>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</si>
  <si>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</si>
  <si>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</si>
  <si>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</si>
  <si>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</si>
  <si>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</si>
  <si>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</si>
  <si>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</si>
  <si>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</si>
  <si>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</si>
  <si>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</si>
  <si>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</si>
  <si>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</si>
  <si>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</si>
  <si>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</si>
  <si>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</si>
  <si>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</si>
  <si>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</si>
  <si>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</si>
  <si>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</si>
  <si>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</si>
  <si>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</si>
  <si>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</si>
  <si>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</si>
  <si>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</si>
  <si>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</si>
  <si>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</si>
  <si>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</si>
  <si>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</si>
  <si>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</si>
  <si>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</si>
  <si>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</si>
  <si>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</si>
  <si>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</si>
  <si>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</si>
  <si>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</si>
  <si>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</si>
  <si>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</si>
  <si>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</si>
  <si>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</si>
  <si>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</si>
  <si>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</si>
  <si>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</si>
  <si>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</si>
  <si>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</si>
  <si>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</si>
  <si>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</si>
  <si>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</si>
  <si>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</si>
  <si>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</si>
  <si>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</si>
  <si>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</si>
  <si>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</si>
  <si>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</si>
  <si>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</si>
  <si>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</si>
  <si>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</si>
  <si>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</si>
  <si>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</si>
  <si>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</si>
  <si>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</si>
  <si>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</si>
  <si>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</si>
  <si>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</si>
  <si>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</si>
  <si>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</si>
  <si>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</si>
  <si>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</si>
  <si>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</si>
  <si>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</si>
  <si>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</si>
  <si>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</si>
  <si>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</si>
  <si>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</si>
  <si>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</si>
  <si>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</si>
  <si>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</si>
  <si>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</si>
  <si>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</si>
  <si>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</si>
  <si>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</si>
  <si>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</si>
  <si>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</si>
  <si>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</si>
  <si>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</si>
  <si>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</si>
  <si>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</si>
  <si>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</si>
  <si>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</si>
  <si>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</si>
  <si>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</si>
  <si>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</si>
  <si>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</si>
  <si>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</si>
  <si>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</si>
  <si>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</si>
  <si>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</si>
  <si>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</si>
  <si>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</si>
  <si>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</si>
  <si>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</si>
  <si>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</si>
  <si>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</si>
  <si>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</si>
  <si>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</si>
  <si>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</si>
  <si>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</si>
  <si>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</si>
  <si>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</si>
  <si>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</si>
  <si>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</si>
  <si>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</si>
  <si>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</si>
  <si>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</si>
  <si>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</si>
  <si>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</si>
  <si>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</si>
  <si>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</si>
  <si>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</si>
  <si>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</si>
  <si>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</si>
  <si>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</si>
  <si>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</si>
  <si>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</si>
  <si>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</si>
  <si>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</si>
  <si>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</si>
  <si>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</si>
  <si>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</si>
  <si>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</si>
  <si>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</si>
  <si>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</si>
  <si>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</si>
  <si>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</si>
  <si>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</si>
  <si>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</si>
  <si>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</si>
  <si>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</si>
  <si>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</si>
  <si>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</si>
  <si>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</si>
  <si>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</si>
  <si>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</si>
  <si>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</si>
  <si>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</si>
  <si>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</si>
  <si>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</si>
  <si>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</si>
  <si>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</si>
  <si>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</si>
  <si>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</si>
  <si>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</si>
  <si>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</si>
  <si>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</si>
  <si>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</si>
  <si>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</si>
  <si>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</si>
  <si>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</si>
  <si>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</si>
  <si>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</si>
  <si>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</si>
  <si>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</si>
  <si>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</si>
  <si>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</si>
  <si>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</si>
  <si>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</si>
  <si>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</si>
  <si>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</si>
  <si>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</si>
  <si>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</si>
  <si>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</si>
  <si>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</si>
  <si>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</si>
  <si>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</si>
  <si>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</si>
  <si>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</si>
  <si>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</si>
  <si>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</si>
  <si>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</si>
  <si>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</si>
  <si>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</si>
  <si>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</si>
  <si>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</si>
  <si>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</si>
  <si>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</si>
  <si>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</si>
  <si>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</si>
  <si>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</si>
  <si>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</si>
  <si>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</si>
  <si>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</si>
  <si>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</si>
  <si>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</si>
  <si>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</si>
  <si>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</si>
  <si>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</si>
  <si>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</si>
  <si>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</si>
  <si>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</si>
  <si>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</si>
  <si>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</si>
  <si>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</si>
  <si>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</si>
  <si>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</si>
  <si>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</si>
  <si>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</si>
  <si>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</si>
  <si>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</si>
  <si>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</si>
  <si>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</si>
  <si>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</si>
  <si>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</si>
  <si>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</si>
  <si>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</si>
  <si>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</si>
  <si>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</si>
  <si>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</si>
  <si>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</si>
  <si>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</si>
  <si>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</si>
  <si>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</si>
  <si>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</si>
  <si>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</si>
  <si>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</si>
  <si>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</si>
  <si>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</si>
  <si>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</si>
  <si>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</si>
  <si>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</si>
  <si>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</si>
  <si>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</si>
  <si>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</si>
  <si>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</si>
  <si>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</si>
  <si>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</si>
  <si>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</si>
  <si>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</si>
  <si>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</si>
  <si>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</si>
  <si>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</si>
  <si>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</si>
  <si>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</si>
  <si>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</si>
  <si>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</si>
  <si>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</si>
  <si>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</si>
  <si>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</si>
  <si>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</si>
  <si>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</si>
  <si>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</si>
  <si>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</si>
  <si>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</si>
  <si>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</si>
  <si>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</si>
  <si>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</si>
  <si>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</si>
  <si>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</si>
  <si>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</si>
  <si>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</si>
  <si>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</si>
  <si>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</si>
  <si>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</si>
  <si>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</si>
  <si>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</si>
  <si>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</si>
  <si>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</si>
  <si>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</si>
  <si>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</si>
  <si>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</si>
  <si>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</si>
  <si>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</si>
  <si>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</si>
  <si>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</si>
  <si>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</si>
  <si>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</si>
  <si>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</si>
  <si>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</si>
  <si>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</si>
  <si>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</si>
  <si>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</si>
  <si>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</si>
  <si>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</si>
  <si>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</si>
  <si>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</si>
  <si>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</si>
  <si>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</si>
  <si>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</si>
  <si>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</si>
  <si>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</si>
  <si>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</si>
  <si>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</si>
  <si>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</si>
  <si>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</si>
  <si>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</si>
  <si>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</si>
  <si>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</si>
  <si>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</si>
  <si>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</si>
  <si>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</si>
  <si>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</si>
  <si>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</si>
  <si>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</si>
  <si>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</si>
  <si>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</si>
  <si>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</si>
  <si>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</si>
  <si>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</si>
  <si>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</si>
  <si>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</si>
  <si>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</si>
  <si>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</si>
  <si>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</si>
  <si>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</si>
  <si>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</si>
  <si>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</si>
  <si>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</si>
  <si>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</si>
  <si>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</si>
  <si>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</si>
  <si>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</si>
  <si>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</si>
  <si>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</si>
  <si>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</si>
  <si>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</si>
  <si>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</si>
  <si>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</si>
  <si>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</si>
  <si>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</si>
  <si>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</si>
  <si>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</si>
  <si>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</si>
  <si>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</si>
  <si>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</si>
  <si>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</si>
  <si>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</si>
  <si>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</si>
  <si>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</si>
  <si>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</si>
  <si>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</si>
  <si>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</si>
  <si>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</si>
  <si>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</si>
  <si>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</si>
  <si>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</si>
  <si>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</si>
  <si>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</si>
  <si>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</si>
  <si>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</si>
  <si>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</si>
  <si>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</si>
  <si>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</si>
  <si>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</si>
  <si>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</si>
  <si>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</si>
  <si>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</si>
  <si>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</si>
  <si>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</si>
  <si>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</si>
  <si>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</si>
  <si>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</si>
  <si>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</si>
  <si>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</si>
  <si>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</si>
  <si>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</si>
  <si>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</si>
  <si>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</si>
  <si>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</si>
  <si>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</si>
  <si>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</si>
  <si>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</si>
  <si>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</si>
  <si>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</si>
  <si>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</si>
  <si>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</si>
  <si>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</si>
  <si>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</si>
  <si>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</si>
  <si>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</si>
  <si>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</si>
  <si>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</si>
  <si>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</si>
  <si>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</si>
  <si>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</si>
  <si>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</si>
  <si>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</si>
  <si>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</si>
  <si>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</si>
  <si>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</si>
  <si>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</si>
  <si>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</si>
  <si>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</si>
  <si>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</si>
  <si>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</si>
  <si>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</si>
  <si>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</si>
  <si>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</si>
  <si>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</si>
  <si>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</si>
  <si>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</si>
  <si>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</si>
  <si>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</si>
  <si>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</si>
  <si>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</si>
  <si>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</si>
  <si>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</si>
  <si>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</si>
  <si>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</si>
  <si>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</si>
  <si>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</si>
  <si>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</si>
  <si>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</si>
  <si>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</si>
  <si>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</si>
  <si>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</si>
  <si>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</si>
  <si>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</si>
  <si>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</si>
  <si>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</si>
  <si>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</si>
  <si>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</si>
  <si>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</si>
  <si>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</si>
  <si>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</si>
  <si>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</si>
  <si>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</si>
  <si>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</si>
  <si>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</si>
  <si>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</si>
  <si>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</si>
  <si>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</si>
  <si>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</si>
  <si>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</si>
  <si>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</si>
  <si>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</si>
  <si>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</si>
  <si>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</si>
  <si>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</si>
  <si>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</si>
  <si>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</si>
  <si>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</si>
  <si>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</si>
  <si>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</si>
  <si>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</si>
  <si>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</si>
  <si>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</si>
  <si>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</si>
  <si>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</si>
  <si>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</si>
  <si>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</si>
  <si>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</si>
  <si>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</si>
  <si>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</si>
  <si>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</si>
  <si>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</si>
  <si>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</si>
  <si>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</si>
  <si>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</si>
  <si>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</si>
  <si>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</si>
  <si>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</si>
  <si>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</si>
  <si>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</si>
  <si>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</si>
  <si>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</si>
  <si>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</si>
  <si>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</si>
  <si>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</si>
  <si>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</si>
  <si>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</si>
  <si>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</si>
  <si>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</si>
  <si>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</si>
  <si>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</si>
  <si>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</si>
  <si>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</si>
  <si>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</si>
  <si>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</si>
  <si>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</si>
  <si>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</si>
  <si>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</si>
  <si>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</si>
  <si>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</si>
  <si>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</si>
  <si>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</si>
  <si>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</si>
  <si>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</si>
  <si>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</si>
  <si>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</si>
  <si>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</si>
  <si>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</si>
  <si>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</si>
  <si>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</si>
  <si>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</si>
  <si>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</si>
  <si>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</si>
  <si>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</si>
  <si>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</si>
  <si>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</si>
  <si>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</si>
  <si>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</si>
  <si>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</si>
  <si>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</si>
  <si>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</si>
  <si>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</si>
  <si>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</si>
  <si>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</si>
  <si>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</si>
  <si>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</si>
  <si>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</si>
  <si>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</si>
  <si>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</si>
  <si>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</si>
  <si>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</si>
  <si>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</si>
  <si>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</si>
  <si>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</si>
  <si>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</si>
  <si>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</si>
  <si>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</si>
  <si>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</si>
  <si>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</si>
  <si>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</si>
  <si>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</si>
  <si>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</si>
  <si>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</si>
  <si>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</si>
  <si>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</si>
  <si>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</si>
  <si>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</si>
  <si>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</si>
  <si>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</si>
  <si>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</si>
  <si>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</si>
  <si>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</si>
  <si>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</si>
  <si>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</si>
  <si>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</si>
  <si>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</si>
  <si>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</si>
  <si>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</si>
  <si>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</si>
  <si>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</si>
  <si>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</si>
  <si>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</si>
  <si>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</si>
  <si>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</si>
  <si>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</si>
  <si>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</si>
  <si>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</si>
  <si>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</si>
  <si>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</si>
  <si>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</si>
  <si>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</si>
  <si>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</si>
  <si>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</si>
  <si>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</si>
  <si>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</si>
  <si>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</si>
  <si>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</si>
  <si>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</si>
  <si>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</si>
  <si>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</si>
  <si>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</si>
  <si>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</si>
  <si>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</si>
  <si>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</si>
  <si>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</si>
  <si>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</si>
  <si>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</si>
  <si>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</si>
  <si>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</si>
  <si>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</si>
  <si>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</si>
  <si>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</si>
  <si>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</si>
  <si>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</si>
  <si>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</si>
  <si>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</si>
  <si>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</si>
  <si>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</si>
  <si>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</si>
  <si>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</si>
  <si>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</si>
  <si>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</si>
  <si>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</si>
  <si>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</si>
  <si>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</si>
  <si>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</si>
  <si>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</si>
  <si>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</si>
  <si>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</si>
  <si>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</si>
  <si>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</si>
  <si>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</si>
  <si>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</si>
  <si>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</si>
  <si>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</si>
  <si>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</si>
  <si>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</si>
  <si>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</si>
  <si>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</si>
  <si>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</si>
  <si>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</si>
  <si>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</si>
  <si>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</si>
  <si>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</si>
  <si>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</si>
  <si>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</si>
  <si>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</si>
  <si>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</si>
  <si>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</si>
  <si>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</si>
  <si>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</si>
  <si>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</si>
  <si>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</si>
  <si>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</si>
  <si>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</si>
  <si>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</si>
  <si>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</si>
  <si>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</si>
  <si>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</si>
  <si>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</si>
  <si>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</si>
  <si>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</si>
  <si>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</si>
  <si>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</si>
  <si>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</si>
  <si>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</si>
  <si>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</si>
  <si>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</si>
  <si>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</si>
  <si>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</si>
  <si>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</si>
  <si>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</si>
  <si>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</si>
  <si>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</si>
  <si>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</si>
  <si>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</si>
  <si>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</si>
  <si>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</si>
  <si>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</si>
  <si>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</si>
  <si>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</si>
  <si>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</si>
  <si>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</si>
  <si>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</si>
  <si>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</si>
  <si>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</si>
  <si>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</si>
  <si>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</si>
  <si>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</si>
  <si>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</si>
  <si>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</si>
  <si>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</si>
  <si>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</si>
  <si>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</si>
  <si>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</si>
  <si>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</si>
  <si>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</si>
  <si>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</si>
  <si>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</si>
  <si>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</si>
  <si>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</si>
  <si>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</si>
  <si>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</si>
  <si>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</si>
  <si>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</si>
  <si>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</si>
  <si>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</si>
  <si>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</si>
  <si>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</si>
  <si>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</si>
  <si>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</si>
  <si>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</si>
  <si>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</si>
  <si>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</si>
  <si>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</si>
  <si>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</si>
  <si>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</si>
  <si>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</si>
  <si>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</si>
  <si>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</si>
  <si>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</si>
  <si>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</si>
  <si>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</si>
  <si>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</si>
  <si>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</si>
  <si>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</si>
  <si>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</si>
  <si>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</si>
  <si>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</si>
  <si>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</si>
  <si>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</si>
  <si>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</si>
  <si>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</si>
  <si>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</si>
  <si>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</si>
  <si>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</si>
  <si>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</si>
  <si>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</si>
  <si>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</si>
  <si>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</si>
  <si>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</si>
  <si>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</si>
  <si>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</si>
  <si>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</si>
  <si>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</si>
  <si>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</si>
  <si>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</si>
  <si>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</si>
  <si>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</si>
  <si>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</si>
  <si>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</si>
  <si>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</si>
  <si>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</si>
  <si>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</si>
  <si>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</si>
  <si>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</si>
  <si>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</si>
  <si>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</si>
  <si>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</si>
  <si>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</si>
  <si>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</si>
  <si>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</si>
  <si>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</si>
  <si>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</si>
  <si>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</si>
  <si>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</si>
  <si>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</si>
  <si>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</si>
  <si>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</si>
  <si>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</si>
  <si>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</si>
  <si>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</si>
  <si>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</si>
  <si>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</si>
  <si>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</si>
  <si>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</si>
  <si>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</si>
  <si>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</si>
  <si>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</si>
  <si>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</si>
  <si>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</si>
  <si>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</si>
  <si>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</si>
  <si>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</si>
  <si>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</si>
  <si>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</si>
  <si>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</si>
  <si>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</si>
  <si>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</si>
  <si>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</si>
  <si>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</si>
  <si>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</si>
  <si>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</si>
  <si>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</si>
  <si>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</si>
  <si>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</si>
  <si>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</si>
  <si>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</si>
  <si>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</si>
  <si>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</si>
  <si>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</si>
  <si>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</si>
  <si>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</si>
  <si>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</si>
  <si>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</si>
  <si>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</si>
  <si>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</si>
  <si>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</si>
  <si>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</si>
  <si>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</si>
  <si>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</si>
  <si>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</si>
  <si>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</si>
  <si>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</si>
  <si>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</si>
  <si>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</si>
  <si>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</si>
  <si>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</si>
  <si>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</si>
  <si>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</si>
  <si>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</si>
  <si>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</si>
  <si>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</si>
  <si>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</si>
  <si>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</si>
  <si>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</si>
  <si>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</si>
  <si>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</si>
  <si>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</si>
  <si>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</si>
  <si>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</si>
  <si>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</si>
  <si>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</si>
  <si>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</si>
  <si>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</si>
  <si>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</si>
  <si>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</si>
  <si>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</si>
  <si>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</si>
  <si>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</si>
  <si>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</si>
  <si>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</si>
  <si>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</si>
  <si>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</si>
  <si>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</si>
  <si>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</si>
  <si>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</si>
  <si>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</si>
  <si>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</si>
  <si>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</si>
  <si>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</si>
  <si>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</si>
  <si>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</si>
  <si>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</si>
  <si>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</si>
  <si>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</si>
  <si>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</si>
  <si>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</si>
  <si>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</si>
  <si>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</si>
  <si>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</si>
  <si>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</si>
  <si>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</si>
  <si>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</si>
  <si>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</si>
  <si>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</si>
  <si>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</si>
  <si>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</si>
  <si>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</si>
  <si>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</si>
  <si>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</si>
  <si>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</si>
  <si>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</si>
  <si>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</si>
  <si>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</si>
  <si>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</si>
  <si>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</si>
  <si>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</si>
  <si>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</si>
  <si>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</si>
  <si>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</si>
  <si>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</si>
  <si>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</si>
  <si>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</si>
  <si>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</si>
  <si>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</si>
  <si>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</si>
  <si>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</si>
  <si>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</si>
  <si>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</si>
  <si>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</si>
  <si>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</si>
  <si>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</si>
  <si>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</si>
  <si>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</si>
  <si>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</si>
  <si>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</si>
  <si>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</si>
  <si>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</si>
  <si>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</si>
  <si>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</si>
  <si>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</si>
  <si>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</si>
  <si>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</si>
  <si>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</si>
  <si>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</si>
  <si>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</si>
  <si>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</si>
  <si>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</si>
  <si>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</si>
  <si>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</si>
  <si>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</si>
  <si>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</si>
  <si>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</si>
  <si>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</si>
  <si>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</si>
  <si>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</si>
  <si>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</si>
  <si>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</si>
  <si>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</si>
  <si>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</si>
  <si>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</si>
  <si>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</si>
  <si>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</si>
  <si>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</si>
  <si>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</si>
  <si>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</si>
  <si>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</si>
  <si>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</si>
  <si>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</si>
  <si>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</si>
  <si>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</si>
  <si>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</si>
  <si>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</si>
  <si>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</si>
  <si>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</si>
  <si>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</si>
  <si>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</si>
  <si>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</si>
  <si>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</si>
  <si>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</si>
  <si>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</si>
  <si>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</si>
  <si>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</si>
  <si>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</si>
  <si>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</si>
  <si>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</si>
  <si>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</si>
  <si>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</si>
  <si>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</si>
  <si>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</si>
  <si>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</si>
  <si>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</si>
  <si>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</si>
  <si>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</si>
  <si>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</si>
  <si>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</si>
  <si>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</si>
  <si>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</si>
  <si>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</si>
  <si>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</si>
  <si>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</si>
  <si>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</si>
  <si>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</si>
  <si>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</si>
  <si>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</si>
  <si>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</si>
  <si>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</si>
  <si>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</si>
  <si>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</si>
  <si>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</si>
  <si>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</si>
  <si>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</si>
  <si>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</si>
  <si>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</si>
  <si>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</si>
  <si>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</si>
  <si>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</si>
  <si>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</si>
  <si>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</si>
  <si>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</si>
  <si>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</si>
  <si>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</si>
  <si>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</si>
  <si>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</si>
  <si>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</si>
  <si>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</si>
  <si>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</si>
  <si>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</si>
  <si>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</si>
  <si>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</si>
  <si>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</si>
  <si>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</si>
  <si>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</si>
  <si>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</si>
  <si>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</si>
  <si>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</si>
  <si>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</si>
  <si>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</si>
  <si>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</si>
  <si>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</si>
  <si>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</si>
  <si>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</si>
  <si>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</si>
  <si>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</si>
  <si>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</si>
  <si>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</si>
  <si>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</si>
  <si>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</si>
  <si>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</si>
  <si>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</si>
  <si>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</si>
  <si>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</si>
  <si>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</si>
  <si>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</si>
  <si>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</si>
  <si>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</si>
  <si>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</si>
  <si>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</si>
  <si>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</si>
  <si>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</si>
  <si>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</si>
  <si>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</si>
  <si>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</si>
  <si>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</si>
  <si>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</si>
  <si>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</si>
  <si>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</si>
  <si>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</si>
  <si>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</si>
  <si>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</si>
  <si>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</si>
  <si>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</si>
  <si>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</si>
  <si>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</si>
  <si>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</si>
  <si>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</si>
  <si>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</si>
  <si>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</si>
  <si>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</si>
  <si>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</si>
  <si>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</si>
  <si>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</si>
  <si>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</si>
  <si>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</si>
  <si>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</si>
  <si>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</si>
  <si>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</si>
  <si>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</si>
  <si>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</si>
  <si>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</si>
  <si>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</si>
  <si>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</si>
  <si>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</si>
  <si>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</si>
  <si>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</si>
  <si>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</si>
  <si>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</si>
  <si>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</si>
  <si>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</si>
  <si>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</si>
  <si>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</si>
  <si>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</si>
  <si>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</si>
  <si>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</si>
  <si>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</si>
  <si>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</si>
  <si>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</si>
  <si>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</si>
  <si>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</si>
  <si>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</si>
  <si>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</si>
  <si>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</si>
  <si>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</si>
  <si>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</si>
  <si>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</si>
  <si>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</si>
  <si>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</si>
  <si>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</si>
  <si>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</si>
  <si>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</si>
  <si>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</si>
  <si>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</si>
  <si>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</si>
  <si>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</si>
  <si>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</si>
  <si>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</si>
  <si>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</si>
  <si>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</si>
  <si>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</si>
  <si>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</si>
  <si>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</si>
  <si>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</si>
  <si>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</si>
  <si>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</si>
  <si>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</si>
  <si>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</si>
  <si>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</si>
  <si>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</si>
  <si>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</si>
  <si>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</si>
  <si>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</si>
  <si>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</si>
  <si>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</si>
  <si>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</si>
  <si>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</si>
  <si>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</si>
  <si>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</si>
  <si>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</si>
  <si>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</si>
  <si>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</si>
  <si>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</si>
  <si>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</si>
  <si>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</si>
  <si>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</si>
  <si>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</si>
  <si>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</si>
  <si>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</si>
  <si>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</si>
  <si>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</si>
  <si>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</si>
  <si>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</si>
  <si>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</si>
  <si>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</si>
  <si>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</si>
  <si>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</si>
  <si>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</si>
  <si>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</si>
  <si>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</si>
  <si>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</si>
  <si>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</si>
  <si>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</si>
  <si>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</si>
  <si>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</si>
  <si>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</si>
  <si>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</si>
  <si>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</si>
  <si>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</si>
  <si>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</si>
  <si>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</si>
  <si>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</si>
  <si>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</si>
  <si>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</si>
  <si>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</si>
  <si>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</si>
  <si>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</si>
  <si>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</si>
  <si>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</si>
  <si>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</si>
  <si>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</si>
  <si>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</si>
  <si>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</si>
  <si>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</si>
  <si>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</si>
  <si>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</si>
  <si>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</si>
  <si>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</si>
  <si>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</si>
  <si>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</si>
  <si>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</si>
  <si>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</si>
  <si>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</si>
  <si>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</si>
  <si>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</si>
  <si>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</si>
  <si>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</si>
  <si>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</si>
  <si>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</si>
  <si>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</si>
  <si>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</si>
  <si>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</si>
  <si>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</si>
  <si>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</si>
  <si>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</si>
  <si>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</si>
  <si>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</si>
  <si>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</si>
  <si>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</si>
  <si>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</si>
  <si>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</si>
  <si>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</si>
  <si>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</si>
  <si>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</si>
  <si>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</si>
  <si>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</si>
  <si>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</si>
  <si>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</si>
  <si>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</si>
  <si>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</si>
  <si>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</si>
  <si>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</si>
  <si>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</si>
  <si>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</si>
  <si>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</si>
  <si>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</si>
  <si>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</si>
  <si>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</si>
  <si>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</si>
  <si>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</si>
  <si>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</si>
  <si>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</si>
  <si>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</si>
  <si>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</si>
  <si>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</si>
  <si>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</si>
  <si>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</si>
  <si>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</si>
  <si>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</si>
  <si>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</si>
  <si>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</si>
  <si>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</si>
  <si>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</si>
  <si>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</si>
  <si>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</si>
  <si>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</si>
  <si>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</si>
  <si>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</si>
  <si>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</si>
  <si>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</si>
  <si>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</si>
  <si>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</si>
  <si>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</si>
  <si>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</si>
  <si>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</si>
  <si>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</si>
  <si>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</si>
  <si>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</si>
  <si>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</si>
  <si>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</si>
  <si>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</si>
  <si>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</si>
  <si>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</si>
  <si>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</si>
  <si>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</si>
  <si>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</si>
  <si>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</si>
  <si>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</si>
  <si>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</si>
  <si>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</si>
  <si>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</si>
  <si>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</si>
  <si>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</si>
  <si>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</si>
  <si>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</si>
  <si>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</si>
  <si>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</si>
  <si>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</si>
  <si>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</si>
  <si>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</si>
  <si>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</si>
  <si>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</si>
  <si>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</si>
  <si>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</si>
  <si>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</si>
  <si>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</si>
  <si>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</si>
  <si>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</si>
  <si>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</si>
  <si>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</si>
  <si>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</si>
  <si>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</si>
  <si>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</si>
  <si>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</si>
  <si>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</si>
  <si>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</si>
  <si>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</si>
  <si>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</si>
  <si>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</si>
  <si>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</si>
  <si>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</si>
  <si>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</si>
  <si>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</si>
  <si>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</si>
  <si>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</si>
  <si>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</si>
  <si>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</si>
  <si>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</si>
  <si>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</si>
  <si>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</si>
  <si>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</si>
  <si>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</si>
  <si>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</si>
  <si>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</si>
  <si>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</si>
  <si>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</si>
  <si>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</si>
  <si>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</si>
  <si>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</si>
  <si>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</si>
  <si>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</si>
  <si>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</si>
  <si>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</si>
  <si>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</si>
  <si>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</si>
  <si>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</si>
  <si>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</si>
  <si>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</si>
  <si>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</si>
  <si>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</si>
  <si>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</si>
  <si>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</si>
  <si>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</si>
  <si>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</si>
  <si>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</si>
  <si>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</si>
  <si>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</si>
  <si>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</si>
  <si>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</si>
  <si>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</si>
  <si>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</si>
  <si>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</si>
  <si>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</si>
  <si>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</si>
  <si>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</si>
  <si>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</si>
  <si>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</si>
  <si>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</si>
  <si>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</si>
  <si>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</si>
  <si>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</si>
  <si>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</si>
  <si>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</si>
  <si>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</si>
  <si>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</si>
  <si>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</si>
  <si>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</si>
  <si>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</si>
  <si>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</si>
  <si>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</si>
  <si>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</si>
  <si>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</si>
  <si>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</si>
  <si>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</si>
  <si>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</si>
  <si>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</si>
  <si>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</si>
  <si>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</si>
  <si>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</si>
  <si>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</si>
  <si>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</si>
  <si>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</si>
  <si>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</si>
  <si>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</si>
  <si>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</si>
  <si>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</si>
  <si>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</si>
  <si>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</si>
  <si>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</si>
  <si>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</si>
  <si>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</si>
  <si>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</si>
  <si>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</si>
  <si>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</si>
  <si>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</si>
  <si>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</si>
  <si>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</si>
  <si>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</si>
  <si>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</si>
  <si>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</si>
  <si>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</si>
  <si>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</si>
  <si>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</si>
  <si>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</si>
  <si>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</si>
  <si>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</si>
  <si>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</si>
  <si>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</si>
  <si>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</si>
  <si>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</si>
  <si>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</si>
  <si>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</si>
  <si>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</si>
  <si>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</si>
  <si>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</si>
  <si>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</si>
  <si>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</si>
  <si>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</si>
  <si>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</si>
  <si>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</si>
  <si>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</si>
  <si>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</si>
  <si>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</si>
  <si>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</si>
  <si>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</si>
  <si>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</si>
  <si>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</si>
  <si>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</si>
  <si>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</si>
  <si>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</si>
  <si>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</si>
  <si>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</si>
  <si>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</si>
  <si>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</si>
  <si>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</si>
  <si>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</si>
  <si>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</si>
  <si>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</si>
  <si>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</si>
  <si>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</si>
  <si>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</si>
  <si>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</si>
  <si>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</si>
  <si>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</si>
  <si>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</si>
  <si>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</si>
  <si>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</si>
  <si>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</si>
  <si>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</si>
  <si>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</si>
  <si>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</si>
  <si>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</si>
  <si>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</si>
  <si>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</si>
  <si>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</si>
  <si>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</si>
  <si>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</si>
  <si>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</si>
  <si>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</si>
  <si>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</si>
  <si>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</si>
  <si>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</si>
  <si>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</si>
  <si>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</si>
  <si>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</si>
  <si>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</si>
  <si>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</si>
  <si>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</si>
  <si>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</si>
  <si>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</si>
  <si>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</si>
  <si>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</si>
  <si>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</si>
  <si>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</si>
  <si>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</si>
  <si>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</si>
  <si>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</si>
  <si>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</si>
  <si>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</si>
  <si>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</si>
  <si>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</si>
  <si>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</si>
  <si>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</si>
  <si>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</si>
  <si>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</si>
  <si>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</si>
  <si>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</si>
  <si>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</si>
  <si>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</si>
  <si>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</si>
  <si>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</si>
  <si>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</si>
  <si>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</si>
  <si>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</si>
  <si>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</si>
  <si>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</si>
  <si>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</si>
  <si>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</si>
  <si>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</si>
  <si>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</si>
  <si>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</si>
  <si>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</si>
  <si>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</si>
  <si>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</si>
  <si>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</si>
  <si>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</si>
  <si>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</si>
  <si>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</si>
  <si>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</si>
  <si>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</si>
  <si>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</si>
  <si>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</si>
  <si>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</si>
  <si>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</si>
  <si>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</si>
  <si>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</si>
  <si>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</si>
  <si>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</si>
  <si>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</si>
  <si>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</si>
  <si>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</si>
  <si>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</si>
  <si>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</si>
  <si>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</si>
  <si>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</si>
  <si>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</si>
  <si>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</si>
  <si>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</si>
  <si>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</si>
  <si>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</si>
  <si>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</si>
  <si>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</si>
  <si>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</si>
  <si>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</si>
  <si>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</si>
  <si>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</si>
  <si>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</si>
  <si>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</si>
  <si>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</si>
  <si>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</si>
  <si>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</si>
  <si>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</si>
  <si>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</si>
  <si>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</si>
  <si>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</si>
  <si>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</si>
  <si>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</si>
  <si>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</si>
  <si>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</si>
  <si>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</si>
  <si>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</si>
  <si>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</si>
  <si>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</si>
  <si>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</si>
  <si>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</si>
  <si>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</si>
  <si>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</si>
  <si>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</si>
  <si>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</si>
  <si>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</si>
  <si>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</si>
  <si>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</si>
  <si>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</si>
  <si>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</si>
  <si>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</si>
  <si>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</si>
  <si>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</si>
  <si>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</si>
  <si>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</si>
  <si>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</si>
  <si>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</si>
  <si>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</si>
  <si>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</si>
  <si>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</si>
  <si>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</si>
  <si>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</si>
  <si>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</si>
  <si>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</si>
  <si>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</si>
  <si>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</si>
  <si>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</si>
  <si>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</si>
  <si>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</si>
  <si>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</si>
  <si>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</si>
  <si>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</si>
  <si>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</si>
  <si>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</si>
  <si>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</si>
  <si>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</si>
  <si>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</si>
  <si>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</si>
  <si>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</si>
  <si>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</si>
  <si>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</si>
  <si>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</si>
  <si>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</si>
  <si>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</si>
  <si>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</si>
  <si>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</si>
  <si>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</si>
  <si>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</si>
  <si>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</si>
  <si>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</si>
  <si>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</si>
  <si>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</si>
  <si>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</si>
  <si>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</si>
  <si>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</si>
  <si>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</si>
  <si>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</si>
  <si>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</si>
  <si>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</si>
  <si>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</si>
  <si>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</si>
  <si>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</si>
  <si>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</si>
  <si>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</si>
  <si>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</si>
  <si>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</si>
  <si>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</si>
  <si>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</si>
  <si>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</si>
  <si>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</si>
  <si>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</si>
  <si>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</si>
  <si>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</si>
  <si>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</si>
  <si>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</si>
  <si>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</si>
  <si>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</si>
  <si>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</si>
  <si>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</si>
  <si>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</si>
  <si>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</si>
  <si>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</si>
  <si>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</si>
  <si>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</si>
  <si>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</si>
  <si>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</si>
  <si>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</si>
  <si>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</si>
  <si>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</si>
  <si>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</si>
  <si>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</si>
  <si>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</si>
  <si>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</si>
  <si>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</si>
  <si>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</si>
  <si>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</si>
  <si>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</si>
  <si>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</si>
  <si>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</si>
  <si>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</si>
  <si>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</si>
  <si>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</si>
  <si>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</si>
  <si>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</si>
  <si>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</si>
  <si>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</si>
  <si>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</si>
  <si>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</si>
  <si>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</si>
  <si>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</si>
  <si>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</si>
  <si>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</si>
  <si>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</si>
  <si>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</si>
  <si>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</si>
  <si>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</si>
  <si>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</si>
  <si>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</si>
  <si>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</si>
  <si>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</si>
  <si>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</si>
  <si>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</si>
  <si>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</si>
  <si>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</si>
  <si>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</si>
  <si>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</si>
  <si>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</si>
  <si>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</si>
  <si>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</si>
  <si>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</si>
  <si>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</si>
  <si>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</si>
  <si>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</si>
  <si>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</si>
  <si>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</si>
  <si>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</si>
  <si>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</si>
  <si>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</si>
  <si>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</si>
  <si>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</si>
  <si>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</si>
  <si>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</si>
  <si>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</si>
  <si>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</si>
  <si>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</si>
  <si>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</si>
  <si>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</si>
  <si>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</si>
  <si>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</si>
  <si>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</si>
  <si>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</si>
  <si>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</si>
  <si>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</si>
  <si>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</si>
  <si>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</si>
  <si>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</si>
  <si>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</si>
  <si>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</si>
  <si>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</si>
  <si>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</si>
  <si>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</si>
  <si>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</si>
  <si>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</si>
  <si>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</si>
  <si>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</si>
  <si>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</si>
  <si>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</si>
  <si>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</si>
  <si>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</si>
  <si>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</si>
  <si>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</si>
  <si>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</si>
  <si>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</si>
  <si>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</si>
  <si>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</si>
  <si>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</si>
  <si>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</si>
  <si>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</si>
  <si>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</si>
  <si>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</si>
  <si>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</si>
  <si>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</si>
  <si>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</si>
  <si>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</si>
  <si>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</si>
  <si>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</si>
  <si>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</si>
  <si>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</si>
  <si>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</si>
  <si>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</si>
  <si>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</si>
  <si>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</si>
  <si>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</si>
  <si>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</si>
  <si>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</si>
  <si>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</si>
  <si>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</si>
  <si>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</si>
  <si>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</si>
  <si>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</si>
  <si>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</si>
  <si>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</si>
  <si>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</si>
  <si>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</si>
  <si>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</si>
  <si>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</si>
  <si>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</si>
  <si>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</si>
  <si>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</si>
  <si>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</si>
  <si>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</si>
  <si>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</si>
  <si>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</si>
  <si>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</si>
  <si>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</si>
  <si>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</si>
  <si>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</si>
  <si>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</si>
  <si>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</si>
  <si>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</si>
  <si>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</si>
  <si>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</si>
  <si>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</si>
  <si>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</si>
  <si>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</si>
  <si>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</si>
  <si>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</si>
  <si>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</si>
  <si>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</si>
  <si>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</si>
  <si>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</si>
  <si>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</si>
  <si>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</si>
  <si>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</si>
  <si>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</si>
  <si>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</si>
  <si>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</si>
  <si>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</si>
  <si>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</si>
  <si>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</si>
  <si>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</si>
  <si>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</si>
  <si>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</si>
  <si>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</si>
  <si>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</si>
  <si>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</si>
  <si>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</si>
  <si>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</si>
  <si>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</si>
  <si>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</si>
  <si>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</si>
  <si>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</si>
  <si>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</si>
  <si>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</si>
  <si>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</si>
  <si>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</si>
  <si>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</si>
  <si>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</si>
  <si>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</si>
  <si>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</si>
  <si>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</si>
  <si>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</si>
  <si>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</si>
  <si>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</si>
  <si>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</si>
  <si>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</si>
  <si>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</si>
  <si>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</si>
  <si>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</si>
  <si>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</si>
  <si>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</si>
  <si>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</si>
  <si>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</si>
  <si>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</si>
  <si>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</si>
  <si>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</si>
  <si>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</si>
  <si>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</si>
  <si>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</si>
  <si>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</si>
  <si>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</si>
  <si>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</si>
  <si>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</si>
  <si>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</si>
  <si>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</si>
  <si>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</si>
  <si>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</si>
  <si>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</si>
  <si>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</si>
  <si>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</si>
  <si>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</si>
  <si>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</si>
  <si>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</si>
  <si>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</si>
  <si>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</si>
  <si>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</si>
  <si>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</si>
  <si>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</si>
  <si>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</si>
  <si>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</si>
  <si>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</si>
  <si>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</si>
  <si>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</si>
  <si>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</si>
  <si>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</si>
  <si>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</si>
  <si>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</si>
  <si>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</si>
  <si>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</si>
  <si>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</si>
  <si>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</si>
  <si>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</si>
  <si>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</si>
  <si>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</si>
  <si>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</si>
  <si>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</si>
  <si>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</si>
  <si>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</si>
  <si>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</si>
  <si>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</si>
  <si>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</si>
  <si>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</si>
  <si>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</si>
  <si>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</si>
  <si>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</si>
  <si>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</si>
  <si>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</si>
  <si>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</si>
  <si>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</si>
  <si>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</si>
  <si>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</si>
  <si>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</si>
  <si>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</si>
  <si>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</si>
  <si>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</si>
  <si>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</si>
  <si>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</si>
  <si>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</si>
  <si>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</si>
  <si>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</si>
  <si>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</si>
  <si>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</si>
  <si>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</si>
  <si>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</si>
  <si>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</si>
  <si>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</si>
  <si>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</si>
  <si>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</si>
  <si>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</si>
  <si>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</si>
  <si>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</si>
  <si>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</si>
  <si>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</si>
  <si>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</si>
  <si>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</si>
  <si>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</si>
  <si>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</si>
  <si>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</si>
  <si>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</si>
  <si>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</si>
  <si>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</si>
  <si>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</si>
  <si>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</si>
  <si>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</si>
  <si>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</si>
  <si>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</si>
  <si>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</si>
  <si>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</si>
  <si>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</si>
  <si>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</si>
  <si>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</si>
  <si>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</si>
  <si>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</si>
  <si>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</si>
  <si>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</si>
  <si>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</si>
  <si>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</si>
  <si>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</si>
  <si>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</si>
  <si>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</si>
  <si>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</si>
  <si>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</si>
  <si>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</si>
  <si>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</si>
  <si>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</si>
  <si>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</si>
  <si>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</si>
  <si>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</si>
  <si>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</si>
  <si>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</si>
  <si>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</si>
  <si>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</si>
  <si>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</si>
  <si>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</si>
  <si>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</si>
  <si>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</si>
  <si>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</si>
  <si>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</si>
  <si>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</si>
  <si>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</si>
  <si>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</si>
  <si>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</si>
  <si>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</si>
  <si>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</si>
  <si>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</si>
  <si>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</si>
  <si>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</si>
  <si>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</si>
  <si>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</si>
  <si>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</si>
  <si>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</si>
  <si>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</si>
  <si>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</si>
  <si>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</si>
  <si>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</si>
  <si>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</si>
  <si>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</si>
  <si>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</si>
  <si>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</si>
  <si>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</si>
  <si>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</si>
  <si>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</si>
  <si>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</si>
  <si>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</si>
  <si>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</si>
  <si>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</si>
  <si>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</si>
  <si>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</si>
  <si>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</si>
  <si>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</si>
  <si>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</si>
  <si>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</si>
  <si>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</si>
  <si>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</si>
  <si>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</si>
  <si>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</si>
  <si>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</si>
  <si>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</si>
  <si>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</si>
  <si>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</si>
  <si>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</si>
  <si>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</si>
  <si>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</si>
  <si>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</si>
  <si>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</si>
  <si>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</si>
  <si>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</si>
  <si>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</si>
  <si>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</si>
  <si>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</si>
  <si>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</si>
  <si>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</si>
  <si>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</si>
  <si>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</si>
  <si>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</si>
  <si>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</si>
  <si>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</si>
  <si>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</si>
  <si>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</si>
  <si>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</si>
  <si>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</si>
  <si>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</si>
  <si>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</si>
  <si>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</si>
  <si>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</si>
  <si>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</si>
  <si>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</si>
  <si>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</si>
  <si>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</si>
  <si>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</si>
  <si>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</si>
  <si>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</si>
  <si>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</si>
  <si>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</si>
  <si>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</si>
  <si>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</si>
  <si>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</si>
  <si>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</si>
  <si>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</si>
  <si>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</si>
  <si>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</si>
  <si>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</si>
  <si>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</si>
  <si>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</si>
  <si>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</si>
  <si>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</si>
  <si>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</si>
  <si>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</si>
  <si>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</si>
  <si>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</si>
  <si>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</si>
  <si>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</si>
  <si>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</si>
  <si>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</si>
  <si>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</si>
  <si>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</si>
  <si>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</si>
  <si>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</si>
  <si>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</si>
  <si>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</si>
  <si>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</si>
  <si>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</si>
  <si>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</si>
  <si>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</si>
  <si>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</si>
  <si>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</si>
  <si>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</si>
  <si>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</si>
  <si>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</si>
  <si>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</si>
  <si>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</si>
  <si>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</si>
  <si>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</si>
  <si>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</si>
  <si>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</si>
  <si>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</si>
  <si>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</si>
  <si>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</si>
  <si>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</si>
  <si>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</si>
  <si>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</si>
  <si>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</si>
  <si>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</si>
  <si>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</si>
  <si>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</si>
  <si>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</si>
  <si>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</si>
  <si>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</si>
  <si>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</si>
  <si>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</si>
  <si>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</si>
  <si>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</si>
  <si>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</si>
  <si>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</si>
  <si>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</si>
  <si>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</si>
  <si>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</si>
  <si>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</si>
  <si>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</si>
  <si>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</si>
  <si>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</si>
  <si>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</si>
  <si>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</si>
  <si>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</si>
  <si>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</si>
  <si>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</si>
  <si>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</si>
  <si>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</si>
  <si>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</si>
  <si>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</si>
  <si>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</si>
  <si>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</si>
  <si>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</si>
  <si>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</si>
  <si>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</si>
  <si>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</si>
  <si>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</si>
  <si>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</si>
  <si>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</si>
  <si>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</si>
  <si>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</si>
  <si>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</si>
  <si>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</si>
  <si>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</si>
  <si>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</si>
  <si>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</si>
  <si>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</si>
  <si>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</si>
  <si>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</si>
  <si>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</si>
  <si>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</si>
  <si>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</si>
  <si>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</si>
  <si>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</si>
  <si>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</si>
  <si>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</si>
  <si>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</si>
  <si>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</si>
  <si>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</si>
  <si>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</si>
  <si>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</si>
  <si>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</si>
  <si>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</si>
  <si>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</si>
  <si>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</si>
  <si>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</si>
  <si>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</si>
  <si>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</si>
  <si>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</si>
  <si>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</si>
  <si>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</si>
  <si>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</si>
  <si>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</si>
  <si>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</si>
  <si>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</si>
  <si>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</si>
  <si>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</si>
  <si>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</si>
  <si>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</si>
  <si>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</si>
  <si>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</si>
  <si>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</si>
  <si>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</si>
  <si>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</si>
  <si>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</si>
  <si>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</si>
  <si>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</si>
  <si>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</si>
  <si>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</si>
  <si>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</si>
  <si>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</si>
  <si>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</si>
  <si>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</si>
  <si>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</si>
  <si>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</si>
  <si>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</si>
  <si>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</si>
  <si>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</si>
  <si>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</si>
  <si>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</si>
  <si>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</si>
  <si>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</si>
  <si>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</si>
  <si>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</si>
  <si>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</si>
  <si>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</si>
  <si>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</si>
  <si>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</si>
  <si>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</si>
  <si>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</si>
  <si>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</si>
  <si>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</si>
  <si>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</si>
  <si>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</si>
  <si>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</si>
  <si>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</si>
  <si>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</si>
  <si>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</si>
  <si>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</si>
  <si>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</si>
  <si>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</si>
  <si>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</si>
  <si>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</si>
  <si>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</si>
  <si>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</si>
  <si>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</si>
  <si>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</si>
  <si>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</si>
  <si>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</si>
  <si>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</si>
  <si>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</si>
  <si>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</si>
  <si>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</si>
  <si>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</si>
  <si>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</si>
  <si>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</si>
  <si>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</si>
  <si>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</si>
  <si>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</si>
  <si>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</si>
  <si>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</si>
  <si>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</si>
  <si>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</si>
  <si>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</si>
  <si>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</si>
  <si>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</si>
  <si>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</si>
  <si>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</si>
  <si>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</si>
  <si>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</si>
  <si>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</si>
  <si>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</si>
  <si>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</si>
  <si>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</si>
  <si>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</si>
  <si>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</si>
  <si>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</si>
  <si>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</si>
  <si>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</si>
  <si>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</si>
  <si>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</si>
  <si>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</si>
  <si>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</si>
  <si>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</si>
  <si>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</si>
  <si>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</si>
  <si>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</si>
  <si>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</si>
  <si>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</si>
  <si>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</si>
  <si>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</si>
  <si>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</si>
  <si>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</si>
  <si>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</si>
  <si>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</si>
  <si>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</si>
  <si>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</si>
  <si>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</si>
  <si>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</si>
  <si>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</si>
  <si>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</si>
  <si>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</si>
  <si>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</si>
  <si>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</si>
  <si>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</si>
  <si>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</si>
  <si>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</si>
  <si>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</si>
  <si>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</si>
  <si>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</si>
  <si>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</si>
  <si>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</si>
  <si>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</si>
  <si>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</si>
  <si>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</si>
  <si>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</si>
  <si>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</si>
  <si>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</si>
  <si>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</si>
  <si>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</si>
  <si>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</si>
  <si>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</si>
  <si>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</si>
  <si>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</si>
  <si>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</si>
  <si>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</si>
  <si>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</si>
  <si>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</si>
  <si>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</si>
  <si>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</si>
  <si>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</si>
  <si>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</si>
  <si>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</si>
  <si>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</si>
  <si>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</si>
  <si>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</si>
  <si>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</si>
  <si>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</si>
  <si>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</si>
  <si>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</si>
  <si>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</si>
  <si>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</si>
  <si>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</si>
  <si>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</si>
  <si>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</si>
  <si>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</si>
  <si>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</si>
  <si>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</si>
  <si>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</si>
  <si>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</si>
  <si>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</si>
  <si>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</si>
  <si>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</si>
  <si>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</si>
  <si>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</si>
  <si>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</si>
  <si>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</si>
  <si>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</si>
  <si>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</si>
  <si>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</si>
  <si>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</si>
  <si>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</si>
  <si>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</si>
  <si>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</si>
  <si>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</si>
  <si>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</si>
  <si>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</si>
  <si>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</si>
  <si>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</si>
  <si>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</si>
  <si>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</si>
  <si>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</si>
  <si>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</si>
  <si>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</si>
  <si>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</si>
  <si>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</si>
  <si>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</si>
  <si>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</si>
  <si>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</si>
  <si>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</si>
  <si>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</si>
  <si>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</si>
  <si>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</si>
  <si>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</si>
  <si>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</si>
  <si>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</si>
  <si>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</si>
  <si>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</si>
  <si>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</si>
  <si>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</si>
  <si>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</si>
  <si>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</si>
  <si>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</si>
  <si>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</si>
  <si>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</si>
  <si>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</si>
  <si>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</si>
  <si>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</si>
  <si>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</si>
  <si>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</si>
  <si>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</si>
  <si>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</si>
  <si>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</si>
  <si>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</si>
  <si>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</si>
  <si>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</si>
  <si>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</si>
  <si>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</si>
  <si>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</si>
  <si>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</si>
  <si>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</si>
  <si>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</si>
  <si>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</si>
  <si>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</si>
  <si>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</si>
  <si>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</si>
  <si>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</si>
  <si>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</si>
  <si>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</si>
  <si>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</si>
  <si>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</si>
  <si>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</si>
  <si>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</si>
  <si>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</si>
  <si>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</si>
  <si>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</si>
  <si>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</si>
  <si>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</si>
  <si>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</si>
  <si>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</si>
  <si>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</si>
  <si>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</si>
  <si>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</si>
  <si>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</si>
  <si>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</si>
  <si>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</si>
  <si>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</si>
  <si>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</si>
  <si>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</si>
  <si>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</si>
  <si>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</si>
  <si>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</si>
  <si>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</si>
  <si>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</si>
  <si>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</si>
  <si>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</si>
  <si>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</si>
  <si>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</si>
  <si>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</si>
  <si>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</si>
  <si>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</si>
  <si>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</si>
  <si>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</si>
  <si>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</si>
  <si>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</si>
  <si>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</si>
  <si>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</si>
  <si>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</si>
  <si>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</si>
  <si>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</si>
  <si>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</si>
  <si>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</si>
  <si>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</si>
  <si>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</si>
  <si>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</si>
  <si>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</si>
  <si>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</si>
  <si>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</si>
  <si>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</si>
  <si>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</si>
  <si>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</si>
  <si>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</si>
  <si>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</si>
  <si>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</si>
  <si>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</si>
  <si>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</si>
  <si>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</si>
  <si>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</si>
  <si>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</si>
  <si>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</si>
  <si>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</si>
  <si>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</si>
  <si>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</si>
  <si>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</si>
  <si>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</si>
  <si>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</si>
  <si>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</si>
  <si>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</si>
  <si>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</si>
  <si>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</si>
  <si>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</si>
  <si>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</si>
  <si>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</si>
  <si>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</si>
  <si>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</si>
  <si>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</si>
  <si>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</si>
  <si>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</si>
  <si>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</si>
  <si>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</si>
  <si>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</si>
  <si>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</si>
  <si>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</si>
  <si>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</si>
  <si>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</si>
  <si>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</si>
  <si>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</si>
  <si>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</si>
  <si>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</si>
  <si>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</si>
  <si>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</si>
  <si>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</si>
  <si>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</si>
  <si>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</si>
  <si>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</si>
  <si>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</si>
  <si>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</si>
  <si>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</si>
  <si>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</si>
  <si>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</si>
  <si>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</si>
  <si>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</si>
  <si>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</si>
  <si>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</si>
  <si>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</si>
  <si>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</si>
  <si>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</si>
  <si>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</si>
  <si>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</si>
  <si>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</si>
  <si>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</si>
  <si>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</si>
  <si>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</si>
  <si>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</si>
  <si>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</si>
  <si>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</si>
  <si>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</si>
  <si>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</si>
  <si>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</si>
  <si>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</si>
  <si>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</si>
  <si>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</si>
  <si>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</si>
  <si>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</si>
  <si>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</si>
  <si>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</si>
  <si>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</si>
  <si>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</si>
  <si>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</si>
  <si>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</si>
  <si>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</si>
  <si>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</si>
  <si>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</si>
  <si>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</si>
  <si>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</si>
  <si>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</si>
  <si>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</si>
  <si>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</si>
  <si>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</si>
  <si>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</si>
  <si>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</si>
  <si>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</si>
  <si>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</si>
  <si>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</si>
  <si>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</si>
  <si>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</si>
  <si>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</si>
  <si>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</si>
  <si>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</si>
  <si>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</si>
  <si>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</si>
  <si>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</si>
  <si>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</si>
  <si>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</si>
  <si>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</si>
  <si>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</si>
  <si>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</si>
  <si>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</si>
  <si>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</si>
  <si>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</si>
  <si>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</si>
  <si>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</si>
  <si>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</si>
  <si>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</si>
  <si>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</si>
  <si>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</si>
  <si>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</si>
  <si>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</si>
  <si>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</si>
  <si>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</si>
  <si>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</si>
  <si>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</si>
  <si>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</si>
  <si>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</si>
  <si>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</si>
  <si>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</si>
  <si>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</si>
  <si>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</si>
  <si>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</si>
  <si>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</si>
  <si>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</si>
  <si>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</si>
  <si>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</si>
  <si>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</si>
  <si>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</si>
  <si>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</si>
  <si>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</si>
  <si>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</si>
  <si>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</si>
  <si>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</si>
  <si>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</si>
  <si>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</si>
  <si>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</si>
  <si>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</si>
  <si>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</si>
  <si>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</si>
  <si>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</si>
  <si>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</si>
  <si>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</si>
  <si>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</si>
  <si>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</si>
  <si>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</si>
  <si>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</si>
  <si>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</si>
  <si>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</si>
  <si>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</si>
  <si>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</si>
  <si>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</si>
  <si>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</si>
  <si>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</si>
  <si>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</si>
  <si>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</si>
  <si>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</si>
  <si>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</si>
  <si>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</si>
  <si>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</si>
  <si>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</si>
  <si>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</si>
  <si>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</si>
  <si>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</si>
  <si>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</si>
  <si>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</si>
  <si>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</si>
  <si>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</si>
  <si>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</si>
  <si>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</si>
  <si>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</si>
  <si>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</si>
  <si>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</si>
  <si>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</si>
  <si>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</si>
  <si>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</si>
  <si>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</si>
  <si>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</si>
  <si>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</si>
  <si>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</si>
  <si>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</si>
  <si>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</si>
  <si>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</si>
  <si>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</si>
  <si>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</si>
  <si>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</si>
  <si>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</si>
  <si>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</si>
  <si>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</si>
  <si>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</si>
  <si>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</si>
  <si>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</si>
  <si>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</si>
  <si>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</si>
  <si>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</si>
  <si>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</si>
  <si>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</si>
  <si>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</si>
  <si>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</si>
  <si>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</si>
  <si>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</si>
  <si>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</si>
  <si>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</si>
  <si>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</si>
  <si>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</si>
  <si>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</si>
  <si>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</si>
  <si>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</si>
  <si>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</si>
  <si>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</si>
  <si>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</si>
  <si>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</si>
  <si>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</si>
  <si>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</si>
  <si>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</si>
  <si>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</si>
  <si>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</si>
  <si>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</si>
  <si>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</si>
  <si>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</si>
  <si>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</si>
  <si>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</si>
  <si>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</si>
  <si>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</si>
  <si>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</si>
  <si>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</si>
  <si>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</si>
  <si>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</si>
  <si>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</si>
  <si>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</si>
  <si>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</si>
  <si>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</si>
  <si>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</si>
  <si>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</si>
  <si>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</si>
  <si>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</si>
  <si>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</si>
  <si>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</si>
  <si>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</si>
  <si>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</si>
  <si>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</si>
  <si>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</si>
  <si>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</si>
  <si>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</si>
  <si>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</si>
  <si>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</si>
  <si>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</si>
  <si>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</si>
  <si>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</si>
  <si>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</si>
  <si>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</si>
  <si>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</si>
  <si>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</si>
  <si>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</si>
  <si>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</si>
  <si>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</si>
  <si>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</si>
  <si>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</si>
  <si>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</si>
  <si>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</si>
  <si>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</si>
  <si>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</si>
  <si>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</si>
  <si>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</si>
  <si>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</si>
  <si>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</si>
  <si>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</si>
  <si>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</si>
  <si>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</si>
  <si>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</si>
  <si>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</si>
  <si>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</si>
  <si>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</si>
  <si>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</si>
  <si>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</si>
  <si>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</si>
  <si>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</si>
  <si>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</si>
  <si>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</si>
  <si>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</si>
  <si>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</si>
  <si>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</si>
  <si>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</si>
  <si>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</si>
  <si>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</si>
  <si>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</si>
  <si>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</si>
  <si>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</si>
  <si>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</si>
  <si>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</si>
  <si>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</si>
  <si>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</si>
  <si>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</si>
  <si>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</si>
  <si>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</si>
  <si>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</si>
  <si>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</si>
  <si>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</si>
  <si>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</si>
  <si>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</si>
  <si>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</si>
  <si>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</si>
  <si>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</si>
  <si>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</si>
  <si>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</si>
  <si>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</si>
  <si>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</si>
  <si>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</si>
  <si>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</si>
  <si>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</si>
  <si>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</si>
  <si>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</si>
  <si>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</si>
  <si>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</si>
  <si>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</si>
  <si>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</si>
  <si>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</si>
  <si>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</si>
  <si>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</si>
  <si>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</si>
  <si>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</si>
  <si>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</si>
  <si>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</si>
  <si>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</si>
  <si>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</si>
  <si>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</si>
  <si>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</si>
  <si>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</si>
  <si>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</si>
  <si>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</si>
  <si>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</si>
  <si>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</si>
  <si>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</si>
  <si>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</si>
  <si>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</si>
  <si>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</si>
  <si>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</si>
  <si>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</si>
  <si>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</si>
  <si>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</si>
  <si>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</si>
  <si>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</si>
  <si>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</si>
  <si>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</si>
  <si>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</si>
  <si>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</si>
  <si>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</si>
  <si>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</si>
  <si>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</si>
  <si>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</si>
  <si>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</si>
  <si>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</si>
  <si>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</si>
  <si>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</si>
  <si>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</si>
  <si>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</si>
  <si>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</si>
  <si>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</si>
  <si>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</si>
  <si>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</si>
  <si>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</si>
  <si>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</si>
  <si>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</si>
  <si>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</si>
  <si>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</si>
  <si>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</si>
  <si>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</si>
  <si>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</si>
  <si>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</si>
  <si>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</si>
  <si>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</si>
  <si>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</si>
  <si>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</si>
  <si>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</si>
  <si>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</si>
  <si>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</si>
  <si>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</si>
  <si>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</si>
  <si>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</si>
  <si>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</si>
  <si>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</si>
  <si>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</si>
  <si>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</si>
  <si>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</si>
  <si>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</si>
  <si>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</si>
  <si>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</si>
  <si>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</si>
  <si>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</si>
  <si>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</si>
  <si>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</si>
  <si>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</si>
  <si>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</si>
  <si>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</si>
  <si>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</si>
  <si>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</si>
  <si>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</si>
  <si>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</si>
  <si>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</si>
  <si>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</si>
  <si>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</si>
  <si>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</si>
  <si>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</si>
  <si>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</si>
  <si>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</si>
  <si>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</si>
  <si>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</si>
  <si>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</si>
  <si>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</si>
  <si>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</si>
  <si>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</si>
  <si>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</si>
  <si>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</si>
  <si>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</si>
  <si>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</si>
  <si>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</si>
  <si>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</si>
  <si>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</si>
  <si>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</si>
  <si>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</si>
  <si>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</si>
  <si>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</si>
  <si>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</si>
  <si>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</si>
  <si>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</si>
  <si>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</si>
  <si>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</si>
  <si>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</si>
  <si>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</si>
  <si>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</si>
  <si>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</si>
  <si>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</si>
  <si>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</si>
  <si>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</si>
  <si>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</si>
  <si>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</si>
  <si>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</si>
  <si>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</si>
  <si>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</si>
  <si>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</si>
  <si>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</si>
  <si>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</si>
  <si>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</si>
  <si>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</si>
  <si>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</si>
  <si>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</si>
  <si>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</si>
  <si>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</si>
  <si>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</si>
  <si>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</si>
  <si>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</si>
  <si>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</si>
  <si>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</si>
  <si>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</si>
  <si>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</si>
  <si>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</si>
  <si>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</si>
  <si>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</si>
  <si>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</si>
  <si>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</si>
  <si>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</si>
  <si>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</si>
  <si>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</si>
  <si>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</si>
  <si>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</si>
  <si>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</si>
  <si>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</si>
  <si>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</si>
  <si>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</si>
  <si>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</si>
  <si>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</si>
  <si>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</si>
  <si>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</si>
  <si>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</si>
  <si>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</si>
  <si>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</si>
  <si>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</si>
  <si>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</si>
  <si>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</si>
  <si>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</si>
  <si>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</si>
  <si>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</si>
  <si>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</si>
  <si>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</si>
  <si>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</si>
  <si>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</si>
  <si>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</si>
  <si>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</si>
  <si>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</si>
  <si>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</si>
  <si>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</si>
  <si>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</si>
  <si>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</si>
  <si>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</si>
  <si>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</si>
  <si>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</si>
  <si>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</si>
  <si>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</si>
  <si>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</si>
  <si>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</si>
  <si>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</si>
  <si>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</si>
  <si>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</si>
  <si>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</si>
  <si>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</si>
  <si>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</si>
  <si>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</si>
  <si>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</si>
  <si>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</si>
  <si>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</si>
  <si>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</si>
  <si>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</si>
  <si>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</si>
  <si>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</si>
  <si>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</si>
  <si>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</si>
  <si>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</si>
  <si>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</si>
  <si>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</si>
  <si>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</si>
  <si>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</si>
  <si>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</si>
  <si>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</si>
  <si>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</si>
  <si>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</si>
  <si>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</si>
  <si>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</si>
  <si>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</si>
  <si>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</si>
  <si>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</si>
  <si>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</si>
  <si>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</si>
  <si>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</si>
  <si>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</si>
  <si>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</si>
  <si>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</si>
  <si>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</si>
  <si>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</si>
  <si>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</si>
  <si>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</si>
  <si>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</si>
  <si>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</si>
  <si>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</si>
  <si>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</si>
  <si>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</si>
  <si>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</si>
  <si>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</si>
  <si>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</si>
  <si>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</si>
  <si>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</si>
  <si>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</si>
  <si>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</si>
  <si>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</si>
  <si>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</si>
  <si>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</si>
  <si>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</si>
  <si>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</si>
  <si>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</si>
  <si>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</si>
  <si>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</si>
  <si>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</si>
  <si>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</si>
  <si>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</si>
  <si>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</si>
  <si>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</si>
  <si>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</si>
  <si>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</si>
  <si>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</si>
  <si>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</si>
  <si>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</si>
  <si>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</si>
  <si>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</si>
  <si>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</si>
  <si>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</si>
  <si>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</si>
  <si>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</si>
  <si>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</si>
  <si>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</si>
  <si>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</si>
  <si>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</si>
  <si>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</si>
  <si>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</si>
  <si>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</si>
  <si>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</si>
  <si>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</si>
  <si>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</si>
  <si>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</si>
  <si>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</si>
  <si>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</si>
  <si>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</si>
  <si>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</si>
  <si>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</si>
  <si>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</si>
  <si>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</si>
  <si>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</si>
  <si>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</si>
  <si>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</si>
  <si>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</si>
  <si>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</si>
  <si>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</si>
  <si>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</si>
  <si>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</si>
  <si>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</si>
  <si>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</si>
  <si>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</si>
  <si>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</si>
  <si>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</si>
  <si>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</si>
  <si>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</si>
  <si>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</si>
  <si>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</si>
  <si>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</si>
  <si>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</si>
  <si>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</si>
  <si>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</si>
  <si>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</si>
  <si>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</si>
  <si>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</si>
  <si>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</si>
  <si>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</si>
  <si>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</si>
  <si>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</si>
  <si>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</si>
  <si>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</si>
  <si>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</si>
  <si>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</si>
  <si>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</si>
  <si>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</si>
  <si>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</si>
  <si>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</si>
  <si>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</si>
  <si>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</si>
  <si>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</si>
  <si>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</si>
  <si>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</si>
  <si>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</si>
  <si>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</si>
  <si>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</si>
  <si>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</si>
  <si>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</si>
  <si>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</si>
  <si>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</si>
  <si>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</si>
  <si>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</si>
  <si>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</si>
  <si>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</si>
  <si>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</si>
  <si>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</si>
  <si>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</si>
  <si>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</si>
  <si>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</si>
  <si>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</si>
  <si>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</si>
  <si>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</si>
  <si>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</si>
  <si>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</si>
  <si>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</si>
  <si>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</si>
  <si>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</si>
  <si>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</si>
  <si>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</si>
  <si>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</si>
  <si>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</si>
  <si>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</si>
  <si>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</si>
  <si>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</si>
  <si>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</si>
  <si>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</si>
  <si>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</si>
  <si>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</si>
  <si>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</si>
  <si>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</si>
  <si>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</si>
  <si>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</si>
  <si>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</si>
  <si>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</si>
  <si>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</si>
  <si>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</si>
  <si>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</si>
  <si>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</si>
  <si>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</si>
  <si>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</si>
  <si>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</si>
  <si>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</si>
  <si>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</si>
  <si>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</si>
  <si>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</si>
  <si>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</si>
  <si>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</si>
  <si>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</si>
  <si>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</si>
  <si>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</si>
  <si>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</si>
  <si>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</si>
  <si>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</si>
  <si>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</si>
  <si>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</si>
  <si>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</si>
  <si>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</si>
  <si>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</si>
  <si>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</si>
  <si>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</si>
  <si>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</si>
  <si>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</si>
  <si>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</si>
  <si>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</si>
  <si>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</si>
  <si>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</si>
  <si>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</si>
  <si>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</si>
  <si>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</si>
  <si>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</si>
  <si>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</si>
  <si>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</si>
  <si>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</si>
  <si>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</si>
  <si>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</si>
  <si>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</si>
  <si>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</si>
  <si>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</si>
  <si>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</si>
  <si>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</si>
  <si>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</si>
  <si>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</si>
  <si>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</si>
  <si>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</si>
  <si>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</si>
  <si>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</si>
  <si>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</si>
  <si>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</si>
  <si>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</si>
  <si>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</si>
  <si>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</si>
  <si>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</si>
  <si>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</si>
  <si>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</si>
  <si>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</si>
  <si>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</si>
  <si>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</si>
  <si>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</si>
  <si>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</si>
  <si>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</si>
  <si>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</si>
  <si>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</si>
  <si>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</si>
  <si>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</si>
  <si>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</si>
  <si>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</si>
  <si>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</si>
  <si>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</si>
  <si>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</si>
  <si>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</si>
  <si>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</si>
  <si>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</si>
  <si>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</si>
  <si>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</si>
  <si>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</si>
  <si>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</si>
  <si>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</si>
  <si>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</si>
  <si>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</si>
  <si>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</si>
  <si>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</si>
  <si>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</si>
  <si>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</si>
  <si>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</si>
  <si>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</si>
  <si>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</si>
  <si>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</si>
  <si>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</si>
  <si>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</si>
  <si>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</si>
  <si>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</si>
  <si>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</si>
  <si>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</si>
  <si>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</si>
  <si>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</si>
  <si>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</si>
  <si>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</si>
  <si>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</si>
  <si>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</si>
  <si>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</si>
  <si>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</si>
  <si>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</si>
  <si>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</si>
  <si>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</si>
  <si>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</si>
  <si>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</si>
  <si>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</si>
  <si>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</si>
  <si>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</si>
  <si>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</si>
  <si>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</si>
  <si>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</si>
  <si>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</si>
  <si>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</si>
  <si>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</si>
  <si>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</si>
  <si>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</si>
  <si>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</si>
  <si>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</si>
  <si>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</si>
  <si>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</si>
  <si>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</si>
  <si>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</si>
  <si>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</si>
  <si>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</si>
  <si>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</si>
  <si>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</si>
  <si>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</si>
  <si>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</si>
  <si>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</si>
  <si>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</si>
  <si>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</si>
  <si>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</si>
  <si>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</si>
  <si>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</si>
  <si>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</si>
  <si>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</si>
  <si>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</si>
  <si>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</si>
  <si>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</si>
  <si>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</si>
  <si>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</si>
  <si>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</si>
  <si>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</si>
  <si>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</si>
  <si>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</si>
  <si>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</si>
  <si>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</si>
  <si>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</si>
  <si>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</si>
  <si>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</si>
  <si>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</si>
  <si>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</si>
  <si>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</si>
  <si>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</si>
  <si>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</si>
  <si>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</si>
  <si>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</si>
  <si>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</si>
  <si>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</si>
  <si>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</si>
  <si>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</si>
  <si>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</si>
  <si>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</si>
  <si>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</si>
  <si>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</si>
  <si>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</si>
  <si>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</si>
  <si>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</si>
  <si>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</si>
  <si>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</si>
  <si>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</si>
  <si>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</si>
  <si>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</si>
  <si>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</si>
  <si>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</si>
  <si>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</si>
  <si>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</si>
  <si>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</si>
  <si>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</si>
  <si>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</si>
  <si>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</si>
  <si>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</si>
  <si>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</si>
  <si>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</si>
  <si>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</si>
  <si>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</si>
  <si>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</si>
  <si>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</si>
  <si>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</si>
  <si>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</si>
  <si>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</si>
  <si>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</si>
  <si>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</si>
  <si>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</si>
  <si>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</si>
  <si>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</si>
  <si>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</si>
  <si>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</si>
  <si>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</si>
  <si>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</si>
  <si>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</si>
  <si>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</si>
  <si>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</si>
  <si>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</si>
  <si>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</si>
  <si>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</si>
  <si>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</si>
  <si>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</si>
  <si>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</si>
  <si>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</si>
  <si>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</si>
  <si>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</si>
  <si>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</si>
  <si>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</si>
  <si>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</si>
  <si>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</si>
  <si>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</si>
  <si>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</si>
  <si>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</si>
  <si>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</si>
  <si>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</si>
  <si>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</si>
  <si>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</si>
  <si>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</si>
  <si>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</si>
  <si>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</si>
  <si>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</si>
  <si>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</si>
  <si>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</si>
  <si>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</si>
  <si>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</si>
  <si>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</si>
  <si>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</si>
  <si>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</si>
  <si>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</si>
  <si>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</si>
  <si>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</si>
  <si>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</si>
  <si>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</si>
  <si>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</si>
  <si>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</si>
  <si>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</si>
  <si>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</si>
  <si>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</si>
  <si>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</si>
  <si>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</si>
  <si>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</si>
  <si>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</si>
  <si>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</si>
  <si>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</si>
  <si>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</si>
  <si>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</si>
  <si>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</si>
  <si>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</si>
  <si>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</si>
  <si>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</si>
  <si>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</si>
  <si>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</si>
  <si>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</si>
  <si>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</si>
  <si>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</si>
  <si>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</si>
  <si>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</si>
  <si>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</si>
  <si>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</si>
  <si>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</si>
  <si>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</si>
  <si>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</si>
  <si>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</si>
  <si>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</si>
  <si>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</si>
  <si>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</si>
  <si>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</si>
  <si>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</si>
  <si>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</si>
  <si>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</si>
  <si>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</si>
  <si>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</si>
  <si>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</si>
  <si>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</si>
  <si>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</si>
  <si>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</si>
  <si>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</si>
  <si>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</si>
  <si>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</si>
  <si>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</si>
  <si>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</si>
  <si>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</si>
  <si>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</si>
  <si>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</si>
  <si>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</si>
  <si>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</si>
  <si>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</si>
  <si>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</si>
  <si>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</si>
  <si>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</si>
  <si>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</si>
  <si>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</si>
  <si>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</si>
  <si>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</si>
  <si>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</si>
  <si>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</si>
  <si>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</si>
  <si>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</si>
  <si>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</si>
  <si>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</si>
  <si>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</si>
  <si>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</si>
  <si>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</si>
  <si>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</si>
  <si>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</si>
  <si>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</si>
  <si>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</si>
  <si>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</si>
  <si>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</si>
  <si>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</si>
  <si>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</si>
  <si>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</si>
  <si>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</si>
  <si>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</si>
  <si>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</si>
  <si>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</si>
  <si>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</si>
  <si>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</si>
  <si>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</si>
  <si>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</si>
  <si>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</si>
  <si>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</si>
  <si>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</si>
  <si>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</si>
  <si>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</si>
  <si>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</si>
  <si>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</si>
  <si>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</si>
  <si>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</si>
  <si>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</si>
  <si>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</si>
  <si>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</si>
  <si>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</si>
  <si>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</si>
  <si>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</si>
  <si>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</si>
  <si>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</si>
  <si>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</si>
  <si>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</si>
  <si>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</si>
  <si>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</si>
  <si>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</si>
  <si>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</si>
  <si>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</si>
  <si>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</si>
  <si>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</si>
  <si>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</si>
  <si>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</si>
  <si>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</si>
  <si>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</si>
  <si>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</si>
  <si>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</si>
  <si>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</si>
  <si>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</si>
  <si>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</si>
  <si>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</si>
  <si>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</si>
  <si>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</si>
  <si>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</si>
  <si>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</si>
  <si>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</si>
  <si>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</si>
  <si>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</si>
  <si>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</si>
  <si>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</si>
  <si>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</si>
  <si>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</si>
  <si>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</si>
  <si>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</si>
  <si>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</si>
  <si>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</si>
  <si>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</si>
  <si>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</si>
  <si>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</si>
  <si>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</si>
  <si>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</si>
  <si>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</si>
  <si>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</si>
  <si>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</si>
  <si>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</si>
  <si>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</si>
  <si>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</si>
  <si>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</si>
  <si>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</si>
  <si>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</si>
  <si>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</si>
  <si>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</si>
  <si>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</si>
  <si>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</si>
  <si>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</si>
  <si>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</si>
  <si>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</si>
  <si>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</si>
  <si>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</si>
  <si>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</si>
  <si>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</si>
  <si>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</si>
  <si>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</si>
  <si>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</si>
  <si>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</si>
  <si>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</si>
  <si>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</si>
  <si>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</si>
  <si>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</si>
  <si>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</si>
  <si>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</si>
  <si>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</si>
  <si>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</si>
  <si>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</si>
  <si>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</si>
  <si>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</si>
  <si>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</si>
  <si>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</si>
  <si>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</si>
  <si>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</si>
  <si>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</si>
  <si>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</si>
  <si>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</si>
  <si>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</si>
  <si>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</si>
  <si>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</si>
  <si>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</si>
  <si>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</si>
  <si>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</si>
  <si>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</si>
  <si>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</si>
  <si>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</si>
  <si>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</si>
  <si>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</si>
  <si>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</si>
  <si>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</si>
  <si>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</si>
  <si>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</si>
  <si>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</si>
  <si>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</si>
  <si>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</si>
  <si>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</si>
  <si>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</si>
  <si>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</si>
  <si>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</si>
  <si>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</si>
  <si>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</si>
  <si>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</si>
  <si>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</si>
  <si>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</si>
  <si>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</si>
  <si>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</si>
  <si>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</si>
  <si>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</si>
  <si>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</si>
  <si>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</si>
  <si>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</si>
  <si>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</si>
  <si>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</si>
  <si>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</si>
  <si>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</si>
  <si>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</si>
  <si>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</si>
  <si>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</si>
  <si>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</si>
  <si>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</si>
  <si>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</si>
  <si>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</si>
  <si>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</si>
  <si>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</si>
  <si>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</si>
  <si>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</si>
  <si>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</si>
  <si>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</si>
  <si>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</si>
  <si>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</si>
  <si>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</si>
  <si>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</si>
  <si>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</si>
  <si>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</si>
  <si>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</si>
  <si>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</si>
  <si>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</si>
  <si>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</si>
  <si>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</si>
  <si>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</si>
  <si>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</si>
  <si>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</si>
  <si>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</si>
  <si>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</si>
  <si>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</si>
  <si>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</si>
  <si>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</si>
  <si>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</si>
  <si>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</si>
  <si>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</si>
  <si>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</si>
  <si>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</si>
  <si>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</si>
  <si>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</si>
  <si>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</si>
  <si>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</si>
  <si>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</si>
  <si>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</si>
  <si>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</si>
  <si>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</si>
  <si>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</si>
  <si>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</si>
  <si>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</si>
  <si>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</si>
  <si>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</si>
  <si>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</si>
  <si>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</si>
  <si>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</si>
  <si>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</si>
  <si>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</si>
  <si>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</si>
  <si>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</si>
  <si>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</si>
  <si>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</si>
  <si>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</si>
  <si>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</si>
  <si>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</si>
  <si>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</si>
  <si>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</si>
  <si>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</si>
  <si>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</si>
  <si>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</si>
  <si>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</si>
  <si>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</si>
  <si>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</si>
  <si>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</si>
  <si>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</si>
  <si>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</si>
  <si>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</si>
  <si>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</si>
  <si>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</si>
  <si>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</si>
  <si>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</si>
  <si>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</si>
  <si>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</si>
  <si>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</si>
  <si>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</si>
  <si>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</si>
  <si>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</si>
  <si>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</si>
  <si>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</si>
  <si>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</si>
  <si>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</si>
  <si>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</si>
  <si>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</si>
  <si>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</si>
  <si>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</si>
  <si>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</si>
  <si>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</si>
  <si>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</si>
  <si>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</si>
  <si>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</si>
  <si>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</si>
  <si>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</si>
  <si>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</si>
  <si>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</si>
  <si>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</si>
  <si>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</si>
  <si>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</si>
  <si>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</si>
  <si>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</si>
  <si>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</si>
  <si>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</si>
  <si>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</si>
  <si>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</si>
  <si>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</si>
  <si>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</si>
  <si>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</si>
  <si>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</si>
  <si>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</si>
  <si>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</si>
  <si>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</si>
  <si>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</si>
  <si>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</si>
  <si>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</si>
  <si>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</si>
  <si>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</si>
  <si>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</si>
  <si>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</si>
  <si>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</si>
  <si>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</si>
  <si>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</si>
  <si>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</si>
  <si>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</si>
  <si>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</si>
  <si>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</si>
  <si>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</si>
  <si>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</si>
  <si>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</si>
  <si>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</si>
  <si>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</si>
  <si>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</si>
  <si>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</si>
  <si>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</si>
  <si>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</si>
  <si>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</si>
  <si>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</si>
  <si>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</si>
  <si>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</si>
  <si>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</si>
  <si>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</si>
  <si>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</si>
  <si>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</si>
  <si>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</si>
  <si>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</si>
  <si>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</si>
  <si>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</si>
  <si>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</si>
  <si>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</si>
  <si>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</si>
  <si>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</si>
  <si>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</si>
  <si>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</si>
  <si>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</si>
  <si>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</si>
  <si>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</si>
  <si>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</si>
  <si>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</si>
  <si>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</si>
  <si>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</si>
  <si>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</si>
  <si>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</si>
  <si>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</si>
  <si>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</si>
  <si>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</si>
  <si>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</si>
  <si>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</si>
  <si>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</si>
  <si>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</si>
  <si>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</si>
  <si>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</si>
  <si>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</si>
  <si>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</si>
  <si>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</si>
  <si>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</si>
  <si>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</si>
  <si>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</si>
  <si>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</si>
  <si>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</si>
  <si>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</si>
  <si>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</si>
  <si>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</si>
  <si>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</si>
  <si>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</si>
  <si>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</si>
  <si>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</si>
  <si>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</si>
  <si>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</si>
  <si>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</si>
  <si>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</si>
  <si>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</si>
  <si>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</si>
  <si>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</si>
  <si>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</si>
  <si>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</si>
  <si>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</si>
  <si>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</si>
  <si>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</si>
  <si>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</si>
  <si>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</si>
  <si>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</si>
  <si>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</si>
  <si>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</si>
  <si>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</si>
  <si>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</si>
  <si>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</si>
  <si>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</si>
  <si>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</si>
  <si>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</si>
  <si>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</si>
  <si>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</si>
  <si>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</si>
  <si>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</si>
  <si>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</si>
  <si>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</si>
  <si>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</si>
  <si>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</si>
  <si>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</si>
  <si>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</si>
  <si>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</si>
  <si>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</si>
  <si>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</si>
  <si>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</si>
  <si>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</si>
  <si>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</si>
  <si>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</si>
  <si>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</si>
  <si>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</si>
  <si>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</si>
  <si>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</si>
  <si>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</si>
  <si>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</si>
  <si>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</si>
  <si>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</si>
  <si>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</si>
  <si>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</si>
  <si>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</si>
  <si>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</si>
  <si>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</si>
  <si>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</si>
  <si>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</si>
  <si>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</si>
  <si>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</si>
  <si>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</si>
  <si>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</si>
  <si>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</si>
  <si>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</si>
  <si>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</si>
  <si>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</si>
  <si>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</si>
  <si>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</si>
  <si>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</si>
  <si>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</si>
  <si>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</si>
  <si>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</si>
  <si>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</si>
  <si>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</si>
  <si>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</si>
  <si>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</si>
  <si>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</si>
  <si>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</si>
  <si>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</si>
  <si>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</si>
  <si>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</si>
  <si>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</si>
  <si>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</si>
  <si>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</si>
  <si>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</si>
  <si>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</si>
  <si>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</si>
  <si>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</si>
  <si>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</si>
  <si>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</si>
  <si>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</si>
  <si>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</si>
  <si>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</si>
  <si>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</si>
  <si>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</si>
  <si>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</si>
  <si>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</si>
  <si>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</si>
  <si>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</si>
  <si>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</si>
  <si>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</si>
  <si>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</si>
  <si>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</si>
  <si>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</si>
  <si>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</si>
  <si>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</si>
  <si>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</si>
  <si>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</si>
  <si>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</si>
  <si>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</si>
  <si>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</si>
  <si>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</si>
  <si>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</si>
  <si>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</si>
  <si>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</si>
  <si>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</si>
  <si>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</si>
  <si>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</si>
  <si>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</si>
  <si>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</si>
  <si>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</si>
  <si>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</si>
  <si>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</si>
  <si>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</si>
  <si>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</si>
  <si>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</si>
  <si>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</si>
  <si>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</si>
  <si>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</si>
  <si>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</si>
  <si>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</si>
  <si>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</si>
  <si>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</si>
  <si>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</si>
  <si>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</si>
  <si>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</si>
  <si>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</si>
  <si>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</si>
  <si>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</si>
  <si>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</si>
  <si>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</si>
  <si>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</si>
  <si>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</si>
  <si>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</si>
  <si>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</si>
  <si>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</si>
  <si>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</si>
  <si>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</si>
  <si>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</si>
  <si>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</si>
  <si>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</si>
  <si>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</si>
  <si>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</si>
  <si>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</si>
  <si>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</si>
  <si>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</si>
  <si>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</si>
  <si>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</si>
  <si>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</si>
  <si>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</si>
  <si>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</si>
  <si>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</si>
  <si>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</si>
  <si>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</si>
  <si>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</si>
  <si>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</si>
  <si>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</si>
  <si>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</si>
  <si>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</si>
  <si>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</si>
  <si>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</si>
  <si>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</si>
  <si>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</si>
  <si>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</si>
  <si>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</si>
  <si>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</si>
  <si>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</si>
  <si>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</si>
  <si>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</si>
  <si>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</si>
  <si>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</si>
  <si>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</si>
  <si>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</si>
  <si>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</si>
  <si>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</si>
  <si>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</si>
  <si>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</si>
  <si>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</si>
  <si>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</si>
  <si>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</si>
  <si>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</si>
  <si>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</si>
  <si>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</si>
  <si>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</si>
  <si>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</si>
  <si>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</si>
  <si>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</si>
  <si>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</si>
  <si>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</si>
  <si>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</si>
  <si>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</si>
  <si>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</si>
  <si>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</si>
  <si>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</si>
  <si>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</si>
  <si>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</si>
  <si>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</si>
  <si>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</si>
  <si>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</si>
  <si>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</si>
  <si>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</si>
  <si>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</si>
  <si>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</si>
  <si>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</si>
  <si>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</si>
  <si>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</si>
  <si>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</si>
  <si>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</si>
  <si>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</si>
  <si>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</si>
  <si>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</si>
  <si>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</si>
  <si>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</si>
  <si>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</si>
  <si>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</si>
  <si>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</si>
  <si>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</si>
  <si>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</si>
  <si>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</si>
  <si>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</si>
  <si>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</si>
  <si>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</si>
  <si>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</si>
  <si>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</si>
  <si>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</si>
  <si>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</si>
  <si>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</si>
  <si>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</si>
  <si>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</si>
  <si>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</si>
  <si>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</si>
  <si>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</si>
  <si>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</si>
  <si>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</si>
  <si>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</si>
  <si>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</si>
  <si>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</si>
  <si>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</si>
  <si>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</si>
  <si>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</si>
  <si>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</si>
  <si>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</si>
  <si>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</si>
  <si>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</si>
  <si>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</si>
  <si>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</si>
  <si>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</si>
  <si>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</si>
  <si>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</si>
  <si>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</si>
  <si>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</si>
  <si>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</si>
  <si>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</si>
  <si>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</si>
  <si>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</si>
  <si>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</si>
  <si>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</si>
  <si>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</si>
  <si>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</si>
  <si>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</si>
  <si>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</si>
  <si>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</si>
  <si>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</si>
  <si>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</si>
  <si>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</si>
  <si>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</si>
  <si>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</si>
  <si>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</si>
  <si>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</si>
  <si>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</si>
  <si>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</si>
  <si>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</si>
  <si>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</si>
  <si>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</si>
  <si>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</si>
  <si>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</si>
  <si>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</si>
  <si>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</si>
  <si>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</si>
  <si>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</si>
  <si>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</si>
  <si>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</si>
  <si>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</si>
  <si>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</si>
  <si>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</si>
  <si>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</si>
  <si>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</si>
  <si>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</si>
  <si>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</si>
  <si>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</si>
  <si>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</si>
  <si>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</si>
  <si>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</si>
  <si>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</si>
  <si>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</si>
  <si>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</si>
  <si>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</si>
  <si>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</si>
  <si>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</si>
  <si>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</si>
  <si>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</si>
  <si>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</si>
  <si>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</si>
  <si>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</si>
  <si>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</si>
  <si>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</si>
  <si>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</si>
  <si>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</si>
  <si>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</si>
  <si>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</si>
  <si>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</si>
  <si>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</si>
  <si>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</si>
  <si>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</si>
  <si>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</si>
  <si>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</si>
  <si>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</si>
  <si>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</si>
  <si>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</si>
  <si>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</si>
  <si>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</si>
  <si>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</si>
  <si>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</si>
  <si>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</si>
  <si>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</si>
  <si>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</si>
  <si>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</si>
  <si>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</si>
  <si>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</si>
  <si>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</si>
  <si>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</si>
  <si>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</si>
  <si>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</si>
  <si>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</si>
  <si>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</si>
  <si>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</si>
  <si>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</si>
  <si>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</si>
  <si>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</si>
  <si>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</si>
  <si>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</si>
  <si>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</si>
  <si>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</si>
  <si>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</si>
  <si>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</si>
  <si>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</si>
  <si>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</si>
  <si>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</si>
  <si>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</si>
  <si>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</si>
  <si>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</si>
  <si>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</si>
  <si>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</si>
  <si>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</si>
  <si>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</si>
  <si>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</si>
  <si>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</si>
  <si>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</si>
  <si>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</si>
  <si>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</si>
  <si>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</si>
  <si>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</si>
  <si>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</si>
  <si>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</si>
  <si>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</si>
  <si>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</si>
  <si>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</si>
  <si>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</si>
  <si>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</si>
  <si>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</si>
  <si>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</si>
  <si>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</si>
  <si>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</si>
  <si>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</si>
  <si>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</si>
  <si>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</si>
  <si>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</si>
  <si>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</si>
  <si>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</si>
  <si>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</si>
  <si>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</si>
  <si>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</si>
  <si>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</si>
  <si>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</si>
  <si>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</si>
  <si>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</si>
  <si>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</si>
  <si>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</si>
  <si>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</si>
  <si>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</si>
  <si>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</si>
  <si>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</si>
  <si>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</si>
  <si>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</si>
  <si>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</si>
  <si>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</si>
  <si>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</si>
  <si>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</si>
  <si>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</si>
  <si>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</si>
  <si>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</si>
  <si>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</si>
  <si>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</si>
  <si>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</si>
  <si>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</si>
  <si>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</si>
  <si>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</si>
  <si>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</si>
  <si>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</si>
  <si>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</si>
  <si>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</si>
  <si>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</si>
  <si>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</si>
  <si>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</si>
  <si>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</si>
  <si>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</si>
  <si>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</si>
  <si>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</si>
  <si>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</si>
  <si>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</si>
  <si>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</si>
  <si>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</si>
  <si>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</si>
  <si>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</si>
  <si>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</si>
  <si>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</si>
  <si>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</si>
  <si>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</si>
  <si>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</si>
  <si>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</si>
  <si>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</si>
  <si>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</si>
  <si>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</si>
  <si>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</si>
  <si>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</si>
  <si>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</si>
  <si>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</si>
  <si>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</si>
  <si>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</si>
  <si>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</si>
  <si>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</si>
  <si>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</si>
  <si>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</si>
  <si>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</si>
  <si>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</si>
  <si>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</si>
  <si>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</si>
  <si>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</si>
  <si>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</si>
  <si>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</si>
  <si>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</si>
  <si>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</si>
  <si>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</si>
  <si>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</si>
  <si>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</si>
  <si>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</si>
  <si>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</si>
  <si>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</si>
  <si>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</si>
  <si>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</si>
  <si>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</si>
  <si>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</si>
  <si>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</si>
  <si>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</si>
  <si>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</si>
  <si>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</si>
  <si>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</si>
  <si>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</si>
  <si>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</si>
  <si>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</si>
  <si>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</si>
  <si>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</si>
  <si>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</si>
  <si>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</si>
  <si>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</si>
  <si>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</si>
  <si>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</si>
  <si>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</si>
  <si>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</si>
  <si>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</si>
  <si>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</si>
  <si>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</si>
  <si>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</si>
  <si>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</si>
  <si>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</si>
  <si>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</si>
  <si>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</si>
  <si>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</si>
  <si>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</si>
  <si>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</si>
  <si>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</si>
  <si>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</si>
  <si>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</si>
  <si>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</si>
  <si>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</si>
  <si>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</si>
  <si>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</si>
  <si>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</si>
  <si>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</si>
  <si>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</si>
  <si>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</si>
  <si>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</si>
  <si>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</si>
  <si>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</si>
  <si>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</si>
  <si>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</si>
  <si>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</si>
  <si>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</si>
  <si>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</si>
  <si>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</si>
  <si>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</si>
  <si>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</si>
  <si>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</si>
  <si>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</si>
  <si>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</si>
  <si>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</si>
  <si>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</si>
  <si>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</si>
  <si>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</si>
  <si>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</si>
  <si>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</si>
  <si>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</si>
  <si>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</si>
  <si>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</si>
  <si>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</si>
  <si>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</si>
  <si>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</si>
  <si>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</si>
  <si>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</si>
  <si>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</si>
  <si>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</si>
  <si>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</si>
  <si>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</si>
  <si>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</si>
  <si>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</si>
  <si>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</si>
  <si>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</si>
  <si>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</si>
  <si>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</si>
  <si>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</si>
  <si>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</si>
  <si>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</si>
  <si>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</si>
  <si>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</si>
  <si>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</si>
  <si>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</si>
  <si>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</si>
  <si>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</si>
  <si>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</si>
  <si>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</si>
  <si>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</si>
  <si>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</si>
  <si>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</si>
  <si>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</si>
  <si>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</si>
  <si>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</si>
  <si>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</si>
  <si>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</si>
  <si>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</si>
  <si>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</si>
  <si>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</si>
  <si>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</si>
  <si>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</si>
  <si>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</si>
  <si>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</si>
  <si>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</si>
  <si>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</si>
  <si>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</si>
  <si>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</si>
  <si>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</si>
  <si>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</si>
  <si>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</si>
  <si>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</si>
  <si>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</si>
  <si>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</si>
  <si>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</si>
  <si>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</si>
  <si>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</si>
  <si>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</si>
  <si>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</si>
  <si>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</si>
  <si>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</si>
  <si>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</si>
  <si>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</si>
  <si>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</si>
  <si>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</si>
  <si>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</si>
  <si>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</si>
  <si>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</si>
  <si>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</si>
  <si>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</si>
  <si>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</si>
  <si>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</si>
  <si>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</si>
  <si>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</si>
  <si>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</si>
  <si>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</si>
  <si>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</si>
  <si>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</si>
  <si>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</si>
  <si>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</si>
  <si>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</si>
  <si>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</si>
  <si>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</si>
  <si>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</si>
  <si>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</si>
  <si>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</si>
  <si>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</si>
  <si>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</si>
  <si>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</si>
  <si>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</si>
  <si>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</si>
  <si>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</si>
  <si>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</si>
  <si>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</si>
  <si>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</si>
  <si>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</si>
  <si>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</si>
  <si>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</si>
  <si>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</si>
  <si>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</si>
  <si>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</si>
  <si>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</si>
  <si>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</si>
  <si>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</si>
  <si>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</si>
  <si>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</si>
  <si>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</si>
  <si>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</si>
  <si>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</si>
  <si>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</si>
  <si>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</si>
  <si>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</si>
  <si>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</si>
  <si>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</si>
  <si>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</si>
  <si>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</si>
  <si>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</si>
  <si>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</si>
  <si>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</si>
  <si>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</si>
  <si>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</si>
  <si>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</si>
  <si>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</si>
  <si>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</si>
  <si>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</si>
  <si>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</si>
  <si>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</si>
  <si>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</si>
  <si>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</si>
  <si>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</si>
  <si>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</si>
  <si>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</si>
  <si>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</si>
  <si>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</si>
  <si>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</si>
  <si>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</si>
  <si>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</si>
  <si>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</si>
  <si>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</si>
  <si>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</si>
  <si>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</si>
  <si>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</si>
  <si>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</si>
  <si>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</si>
  <si>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</si>
  <si>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</si>
  <si>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</si>
  <si>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</si>
  <si>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</si>
  <si>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</si>
  <si>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</si>
  <si>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</si>
  <si>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</si>
  <si>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</si>
  <si>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</si>
  <si>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</si>
  <si>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</si>
  <si>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</si>
  <si>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</si>
  <si>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</si>
  <si>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</si>
  <si>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</si>
  <si>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</si>
  <si>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</si>
  <si>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</si>
  <si>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</si>
  <si>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</si>
  <si>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</si>
  <si>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</si>
  <si>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</si>
  <si>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</si>
  <si>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</si>
  <si>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</si>
  <si>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</si>
  <si>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</si>
  <si>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</si>
  <si>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</si>
  <si>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</si>
  <si>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</si>
  <si>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</si>
  <si>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</si>
  <si>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</si>
  <si>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</si>
  <si>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</si>
  <si>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</si>
  <si>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</si>
  <si>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</si>
  <si>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</si>
  <si>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</si>
  <si>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</si>
  <si>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</si>
  <si>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</si>
  <si>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</si>
  <si>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</si>
  <si>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</si>
  <si>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</si>
  <si>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</si>
  <si>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</si>
  <si>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</si>
  <si>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</si>
  <si>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</si>
  <si>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</si>
  <si>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</si>
  <si>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</si>
  <si>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</si>
  <si>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</si>
  <si>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</si>
  <si>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</si>
  <si>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</si>
  <si>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</si>
  <si>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</si>
  <si>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</si>
  <si>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</si>
  <si>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</si>
  <si>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</si>
  <si>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</si>
  <si>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</si>
  <si>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</si>
  <si>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</si>
  <si>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</si>
  <si>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</si>
  <si>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</si>
  <si>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</si>
  <si>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</si>
  <si>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</si>
  <si>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</si>
  <si>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</si>
  <si>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</si>
  <si>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</si>
  <si>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</si>
  <si>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</si>
  <si>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</si>
  <si>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</si>
  <si>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</si>
  <si>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</si>
  <si>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</si>
  <si>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</si>
  <si>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</si>
  <si>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</si>
  <si>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</si>
  <si>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</si>
  <si>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</si>
  <si>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</si>
  <si>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</si>
  <si>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</si>
  <si>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</si>
  <si>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</si>
  <si>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</si>
  <si>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</si>
  <si>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</si>
  <si>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</si>
  <si>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</si>
  <si>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</si>
  <si>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</si>
  <si>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</si>
  <si>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</si>
  <si>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</si>
  <si>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</si>
  <si>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</si>
  <si>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</si>
  <si>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</si>
  <si>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</si>
  <si>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</si>
  <si>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</si>
  <si>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</si>
  <si>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</si>
  <si>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</si>
  <si>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</si>
  <si>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</si>
  <si>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</si>
  <si>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</si>
  <si>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</si>
  <si>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</si>
  <si>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</si>
  <si>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</si>
  <si>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</si>
  <si>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</si>
  <si>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</si>
  <si>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</si>
  <si>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</si>
  <si>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</si>
  <si>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</si>
  <si>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</si>
  <si>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</si>
  <si>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</si>
  <si>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</si>
  <si>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</si>
  <si>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</si>
  <si>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</si>
  <si>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</si>
  <si>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</si>
  <si>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</si>
  <si>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</si>
  <si>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</si>
  <si>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</si>
  <si>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</si>
  <si>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</si>
  <si>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</si>
  <si>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</si>
  <si>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</si>
  <si>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</si>
  <si>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</si>
  <si>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</si>
  <si>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</si>
  <si>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</si>
  <si>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</si>
  <si>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</si>
  <si>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</si>
  <si>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</si>
  <si>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</si>
  <si>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</si>
  <si>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</si>
  <si>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</si>
  <si>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</si>
  <si>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</si>
  <si>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</si>
  <si>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</si>
  <si>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</si>
  <si>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</si>
  <si>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</si>
  <si>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</si>
  <si>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</si>
  <si>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</si>
  <si>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</si>
  <si>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</si>
  <si>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</si>
  <si>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</si>
  <si>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</si>
  <si>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</si>
  <si>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</si>
  <si>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</si>
  <si>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</si>
  <si>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</si>
  <si>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</si>
  <si>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</si>
  <si>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</si>
  <si>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</si>
  <si>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</si>
  <si>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</si>
  <si>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</si>
  <si>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</si>
  <si>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</si>
  <si>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</si>
  <si>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</si>
  <si>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</si>
  <si>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</si>
  <si>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</si>
  <si>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</si>
  <si>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</si>
  <si>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</si>
  <si>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</si>
  <si>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</si>
  <si>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</si>
  <si>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</si>
  <si>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</si>
  <si>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</si>
  <si>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</si>
  <si>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</si>
  <si>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</si>
  <si>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</si>
  <si>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</si>
  <si>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</si>
  <si>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</si>
  <si>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</si>
  <si>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</si>
  <si>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</si>
  <si>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</si>
  <si>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</si>
  <si>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</si>
  <si>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</si>
  <si>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</si>
  <si>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</si>
  <si>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</si>
  <si>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</si>
  <si>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</si>
  <si>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</si>
  <si>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</si>
  <si>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</si>
  <si>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</si>
  <si>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</si>
  <si>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</si>
  <si>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</si>
  <si>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</si>
  <si>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</si>
  <si>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</si>
  <si>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</si>
  <si>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</si>
  <si>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</si>
  <si>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</si>
  <si>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</si>
  <si>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</si>
  <si>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</si>
  <si>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</si>
  <si>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</si>
  <si>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</si>
  <si>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</si>
  <si>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</si>
  <si>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</si>
  <si>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</si>
  <si>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</si>
  <si>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</si>
  <si>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</si>
  <si>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</si>
  <si>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</si>
  <si>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</si>
  <si>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</si>
  <si>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</si>
  <si>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</si>
  <si>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</si>
  <si>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</si>
  <si>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</si>
  <si>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</si>
  <si>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</si>
  <si>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</si>
  <si>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</si>
  <si>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</si>
  <si>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</si>
  <si>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</si>
  <si>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</si>
  <si>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</si>
  <si>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</si>
  <si>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</si>
  <si>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</si>
  <si>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</si>
  <si>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</si>
  <si>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</si>
  <si>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</si>
  <si>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</si>
  <si>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</si>
  <si>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</si>
  <si>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</si>
  <si>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</si>
  <si>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</si>
  <si>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</si>
  <si>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</si>
  <si>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</si>
  <si>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</si>
  <si>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</si>
  <si>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</si>
  <si>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</si>
  <si>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</si>
  <si>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</si>
  <si>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</si>
  <si>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</si>
  <si>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</si>
  <si>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</si>
  <si>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</si>
  <si>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</si>
  <si>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</si>
  <si>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</si>
  <si>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</si>
  <si>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</si>
  <si>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</si>
  <si>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</si>
  <si>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</si>
  <si>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</si>
  <si>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</si>
  <si>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</si>
  <si>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</si>
  <si>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</si>
  <si>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</si>
  <si>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</si>
  <si>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</si>
  <si>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</si>
  <si>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</si>
  <si>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</si>
  <si>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</si>
  <si>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</si>
  <si>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</si>
  <si>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</si>
  <si>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</si>
  <si>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</si>
  <si>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</si>
  <si>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</si>
  <si>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</si>
  <si>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</si>
  <si>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</si>
  <si>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</si>
  <si>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</si>
  <si>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</si>
  <si>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</si>
  <si>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</si>
  <si>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</si>
  <si>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</si>
  <si>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</si>
  <si>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</si>
  <si>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</si>
  <si>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</si>
  <si>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</si>
  <si>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</si>
  <si>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</si>
  <si>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</si>
  <si>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</si>
  <si>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</si>
  <si>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</si>
  <si>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</si>
  <si>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</si>
  <si>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</si>
  <si>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</si>
  <si>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</si>
  <si>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</si>
  <si>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</si>
  <si>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</si>
  <si>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</si>
  <si>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</si>
  <si>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</si>
  <si>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</si>
  <si>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</si>
  <si>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</si>
  <si>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</si>
  <si>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</si>
  <si>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</si>
  <si>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</si>
  <si>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</si>
  <si>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</si>
  <si>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</si>
  <si>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</si>
  <si>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</si>
  <si>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</si>
  <si>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</si>
  <si>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</si>
  <si>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</si>
  <si>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</si>
  <si>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</si>
  <si>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</si>
  <si>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</si>
  <si>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</si>
  <si>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</si>
  <si>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</si>
  <si>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</si>
  <si>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</si>
  <si>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</si>
  <si>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</si>
  <si>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</si>
  <si>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</si>
  <si>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</si>
  <si>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</si>
  <si>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</si>
  <si>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</si>
  <si>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</si>
  <si>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</si>
  <si>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</si>
  <si>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</si>
  <si>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</si>
  <si>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</si>
  <si>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</si>
  <si>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</si>
  <si>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</si>
  <si>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</si>
  <si>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</si>
  <si>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</si>
  <si>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</si>
  <si>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</si>
  <si>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</si>
  <si>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</si>
  <si>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</si>
  <si>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</si>
  <si>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</si>
  <si>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</si>
  <si>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</si>
  <si>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</si>
  <si>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</si>
  <si>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</si>
  <si>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</si>
  <si>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</si>
  <si>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</si>
  <si>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</si>
  <si>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</si>
  <si>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</si>
  <si>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</si>
  <si>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</si>
  <si>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</si>
  <si>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</si>
  <si>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</si>
  <si>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</si>
  <si>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</si>
  <si>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</si>
  <si>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</si>
  <si>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</si>
  <si>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</si>
  <si>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</si>
  <si>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</si>
  <si>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</si>
  <si>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</si>
  <si>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</si>
  <si>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</si>
  <si>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</si>
  <si>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</si>
  <si>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</si>
  <si>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</si>
  <si>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</si>
  <si>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</si>
  <si>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</si>
  <si>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</si>
  <si>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</si>
  <si>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</si>
  <si>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</si>
  <si>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</si>
  <si>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</si>
  <si>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</si>
  <si>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</si>
  <si>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</si>
  <si>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</si>
  <si>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</si>
  <si>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</si>
  <si>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</si>
  <si>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</si>
  <si>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</si>
  <si>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</si>
  <si>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</si>
  <si>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</si>
  <si>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</si>
  <si>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</si>
  <si>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</si>
  <si>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</si>
  <si>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</si>
  <si>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</si>
  <si>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</si>
  <si>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</si>
  <si>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</si>
  <si>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</si>
  <si>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</si>
  <si>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</si>
  <si>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</si>
  <si>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</si>
  <si>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</si>
  <si>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</si>
  <si>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</si>
  <si>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</si>
  <si>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</si>
  <si>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</si>
  <si>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</si>
  <si>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</si>
  <si>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</si>
  <si>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</si>
  <si>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</si>
  <si>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</si>
  <si>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</si>
  <si>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</si>
  <si>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</si>
  <si>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</si>
  <si>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</si>
  <si>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</si>
  <si>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</si>
  <si>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</si>
  <si>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</si>
  <si>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</si>
  <si>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</si>
  <si>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</si>
  <si>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</si>
  <si>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</si>
  <si>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</si>
  <si>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</si>
  <si>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</si>
  <si>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</si>
  <si>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</si>
  <si>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</si>
  <si>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</si>
  <si>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</si>
  <si>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</si>
  <si>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</si>
  <si>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</si>
  <si>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</si>
  <si>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</si>
  <si>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</si>
  <si>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</si>
  <si>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</si>
  <si>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</si>
  <si>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</si>
  <si>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</si>
  <si>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</si>
  <si>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</si>
  <si>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</si>
  <si>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</si>
  <si>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</si>
  <si>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</si>
  <si>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</si>
  <si>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</si>
  <si>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</si>
  <si>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</si>
  <si>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</si>
  <si>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</si>
  <si>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</si>
  <si>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</si>
  <si>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</si>
  <si>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</si>
  <si>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</si>
  <si>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</si>
  <si>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</si>
  <si>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</si>
  <si>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</si>
  <si>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</si>
  <si>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</si>
  <si>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</si>
  <si>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</si>
  <si>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</si>
  <si>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</si>
  <si>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</si>
  <si>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</si>
  <si>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</si>
  <si>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</si>
  <si>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</si>
  <si>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</si>
  <si>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</si>
  <si>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</si>
  <si>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</si>
  <si>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</si>
  <si>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</si>
  <si>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</si>
  <si>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</si>
  <si>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</si>
  <si>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</si>
  <si>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</si>
  <si>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</si>
  <si>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</si>
  <si>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</si>
  <si>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</si>
  <si>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</si>
  <si>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</si>
  <si>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</si>
  <si>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</si>
  <si>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</si>
  <si>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</si>
  <si>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</si>
  <si>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</si>
  <si>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</si>
  <si>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</si>
  <si>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</si>
  <si>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</si>
  <si>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</si>
  <si>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</si>
  <si>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</si>
  <si>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</si>
  <si>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</si>
  <si>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</si>
  <si>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</si>
  <si>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</si>
  <si>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</si>
  <si>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</si>
  <si>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</si>
  <si>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</si>
  <si>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</si>
  <si>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</si>
  <si>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</si>
  <si>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</si>
  <si>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</si>
  <si>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</si>
  <si>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</si>
  <si>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</si>
  <si>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</si>
  <si>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</si>
  <si>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</si>
  <si>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</si>
  <si>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</si>
  <si>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</si>
  <si>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</si>
  <si>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</si>
  <si>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</si>
  <si>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</si>
  <si>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</si>
  <si>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</si>
  <si>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</si>
  <si>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</si>
  <si>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</si>
  <si>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</si>
  <si>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</si>
  <si>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</si>
  <si>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</si>
  <si>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</si>
  <si>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</si>
  <si>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</si>
  <si>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</si>
  <si>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</si>
  <si>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</si>
  <si>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</si>
  <si>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</si>
  <si>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</si>
  <si>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</si>
  <si>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</si>
  <si>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</si>
  <si>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</si>
  <si>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</si>
  <si>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</si>
  <si>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</si>
  <si>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</si>
  <si>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</si>
  <si>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</si>
  <si>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</si>
  <si>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</si>
  <si>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</si>
  <si>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</si>
  <si>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</si>
  <si>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</si>
  <si>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</si>
  <si>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</si>
  <si>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</si>
  <si>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</si>
  <si>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</si>
  <si>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</si>
  <si>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</si>
  <si>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</si>
  <si>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</si>
  <si>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</si>
  <si>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</si>
  <si>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</si>
  <si>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</si>
  <si>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</si>
  <si>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</si>
  <si>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</si>
  <si>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</si>
  <si>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</si>
  <si>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</si>
  <si>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</si>
  <si>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</si>
  <si>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</si>
  <si>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</si>
  <si>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</si>
  <si>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</si>
  <si>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</si>
  <si>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</si>
  <si>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</si>
  <si>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</si>
  <si>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</si>
  <si>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</si>
  <si>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</si>
  <si>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</si>
  <si>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</si>
  <si>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</si>
  <si>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</si>
  <si>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</si>
  <si>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</si>
  <si>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</si>
  <si>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</si>
  <si>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</si>
  <si>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</si>
  <si>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</si>
  <si>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</si>
  <si>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</si>
  <si>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</si>
  <si>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</si>
  <si>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</si>
  <si>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</si>
  <si>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</si>
  <si>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</si>
  <si>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</si>
  <si>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</si>
  <si>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</si>
  <si>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</si>
  <si>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</si>
  <si>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</si>
  <si>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</si>
  <si>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</si>
  <si>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</si>
  <si>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</si>
  <si>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</si>
  <si>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</si>
  <si>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</si>
  <si>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</si>
  <si>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</si>
  <si>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</si>
  <si>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</si>
  <si>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</si>
  <si>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</si>
  <si>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</si>
  <si>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</si>
  <si>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</si>
  <si>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</si>
  <si>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</si>
  <si>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</si>
  <si>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</si>
  <si>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</si>
  <si>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</si>
  <si>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</si>
  <si>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</si>
  <si>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</si>
  <si>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</si>
  <si>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</si>
  <si>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</si>
  <si>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</si>
  <si>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</si>
  <si>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</si>
  <si>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</si>
  <si>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</si>
  <si>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</si>
  <si>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</si>
  <si>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</si>
  <si>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</si>
  <si>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</si>
  <si>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</si>
  <si>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</si>
  <si>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</si>
  <si>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</si>
  <si>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</si>
  <si>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</si>
  <si>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</si>
  <si>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</si>
  <si>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</si>
  <si>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</si>
  <si>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</si>
  <si>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</si>
  <si>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</si>
  <si>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</si>
  <si>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</si>
  <si>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</si>
  <si>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</si>
  <si>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</si>
  <si>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</si>
  <si>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</si>
  <si>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</si>
  <si>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</si>
  <si>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</si>
  <si>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</si>
  <si>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</si>
  <si>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</si>
  <si>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</si>
  <si>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</si>
  <si>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</si>
  <si>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</si>
  <si>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</si>
  <si>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</si>
  <si>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</si>
  <si>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</si>
  <si>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</si>
  <si>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</si>
  <si>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</si>
  <si>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</si>
  <si>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</si>
  <si>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</si>
  <si>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</si>
  <si>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</si>
  <si>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</si>
  <si>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</si>
  <si>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</si>
  <si>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</si>
  <si>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</si>
  <si>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</si>
  <si>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</si>
  <si>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</si>
  <si>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</si>
  <si>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</si>
  <si>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</si>
  <si>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</si>
  <si>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</si>
  <si>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</si>
  <si>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</si>
  <si>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</si>
  <si>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</si>
  <si>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</si>
  <si>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</si>
  <si>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</si>
  <si>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</si>
  <si>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</si>
  <si>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</si>
  <si>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</si>
  <si>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</si>
  <si>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</si>
  <si>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</si>
  <si>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</si>
  <si>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</si>
  <si>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</si>
  <si>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</si>
  <si>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</si>
  <si>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</si>
  <si>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</si>
  <si>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</si>
  <si>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</si>
  <si>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</si>
  <si>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</si>
  <si>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</si>
  <si>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</si>
  <si>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</si>
  <si>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</si>
  <si>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</si>
  <si>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</si>
  <si>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</si>
  <si>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</si>
  <si>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</si>
  <si>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</si>
  <si>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</si>
  <si>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</si>
  <si>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</si>
  <si>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</si>
  <si>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</si>
  <si>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</si>
  <si>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</si>
  <si>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</si>
  <si>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</si>
  <si>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</si>
  <si>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</si>
  <si>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</si>
  <si>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</si>
  <si>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</si>
  <si>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</si>
  <si>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</si>
  <si>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</si>
  <si>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</si>
  <si>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</si>
  <si>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</si>
  <si>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</si>
  <si>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</si>
  <si>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</si>
  <si>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</si>
  <si>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</si>
  <si>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</si>
  <si>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</si>
  <si>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</si>
  <si>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</si>
  <si>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</si>
  <si>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</si>
  <si>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</si>
  <si>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</si>
  <si>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</si>
  <si>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</si>
  <si>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</si>
  <si>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</si>
  <si>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</si>
  <si>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</si>
  <si>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</si>
  <si>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</si>
  <si>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</si>
  <si>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</si>
  <si>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</si>
  <si>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</si>
  <si>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</si>
  <si>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</si>
  <si>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</si>
  <si>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</si>
  <si>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</si>
  <si>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</si>
  <si>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</si>
  <si>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</si>
  <si>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</si>
  <si>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</si>
  <si>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</si>
  <si>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</si>
  <si>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</si>
  <si>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</si>
  <si>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</si>
  <si>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</si>
  <si>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</si>
  <si>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</si>
  <si>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</si>
  <si>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</si>
  <si>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</si>
  <si>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</si>
  <si>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</si>
  <si>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</si>
  <si>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</si>
  <si>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</si>
  <si>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</si>
  <si>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</si>
  <si>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</si>
  <si>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</si>
  <si>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</si>
  <si>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</si>
  <si>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</si>
  <si>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</si>
  <si>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</si>
  <si>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</si>
  <si>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</si>
  <si>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</si>
  <si>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</si>
  <si>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</si>
  <si>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</si>
  <si>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</si>
  <si>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</si>
  <si>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</si>
  <si>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</si>
  <si>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</si>
  <si>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</si>
  <si>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</si>
  <si>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</si>
  <si>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</si>
  <si>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</si>
  <si>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</si>
  <si>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</si>
  <si>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</si>
  <si>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</si>
  <si>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</si>
  <si>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</si>
  <si>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</si>
  <si>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</si>
  <si>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</si>
  <si>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</si>
  <si>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</si>
  <si>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</si>
  <si>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</si>
  <si>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</si>
  <si>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</si>
  <si>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</si>
  <si>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</si>
  <si>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</si>
  <si>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</si>
  <si>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</si>
  <si>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</si>
  <si>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</si>
  <si>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</si>
  <si>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</si>
  <si>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</si>
  <si>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</si>
  <si>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</si>
  <si>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</si>
  <si>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</si>
  <si>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</si>
  <si>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</si>
  <si>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</si>
  <si>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</si>
  <si>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</si>
  <si>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</si>
  <si>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</si>
  <si>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</si>
  <si>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</si>
  <si>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</si>
  <si>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</si>
  <si>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</si>
  <si>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</si>
  <si>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</si>
  <si>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</si>
  <si>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</si>
  <si>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</si>
  <si>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</si>
  <si>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</si>
  <si>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</si>
  <si>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</si>
  <si>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</si>
  <si>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</si>
  <si>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</si>
  <si>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</si>
  <si>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</si>
  <si>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</si>
  <si>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</si>
  <si>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</si>
  <si>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</si>
  <si>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</si>
  <si>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</si>
  <si>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</si>
  <si>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</si>
  <si>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</si>
  <si>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</si>
  <si>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</si>
  <si>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</si>
  <si>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</si>
  <si>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</si>
  <si>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</si>
  <si>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</si>
  <si>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</si>
  <si>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</si>
  <si>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</si>
  <si>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</si>
  <si>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</si>
  <si>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</si>
  <si>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</si>
  <si>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</si>
  <si>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</si>
  <si>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</si>
  <si>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</si>
  <si>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</si>
  <si>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</si>
  <si>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</si>
  <si>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</si>
  <si>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</si>
  <si>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</si>
  <si>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</si>
  <si>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</si>
  <si>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</si>
  <si>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</si>
  <si>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</si>
  <si>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</si>
  <si>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</si>
  <si>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</si>
  <si>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</si>
  <si>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</si>
  <si>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</si>
  <si>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</si>
  <si>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</si>
  <si>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</si>
  <si>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</si>
  <si>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</si>
  <si>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</si>
  <si>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</si>
  <si>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</si>
  <si>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</si>
  <si>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</si>
  <si>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</si>
  <si>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</si>
  <si>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</si>
  <si>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</si>
  <si>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</si>
  <si>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</si>
  <si>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</si>
  <si>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</si>
  <si>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</si>
  <si>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</si>
  <si>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</si>
  <si>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</si>
  <si>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</si>
  <si>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</si>
  <si>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</si>
  <si>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</si>
  <si>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</si>
  <si>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</si>
  <si>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</si>
  <si>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</si>
  <si>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</si>
  <si>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</si>
  <si>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</si>
  <si>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</si>
  <si>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</si>
  <si>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</si>
  <si>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</si>
  <si>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</si>
  <si>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</si>
  <si>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</si>
  <si>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</si>
  <si>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</si>
  <si>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</si>
  <si>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</si>
  <si>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</si>
  <si>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</si>
  <si>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</si>
  <si>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</si>
  <si>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</si>
  <si>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</si>
  <si>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</si>
  <si>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</si>
  <si>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</si>
  <si>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</si>
  <si>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</si>
  <si>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</si>
  <si>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</si>
  <si>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</si>
  <si>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</si>
  <si>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</si>
  <si>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</si>
  <si>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</si>
  <si>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</si>
  <si>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</si>
  <si>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</si>
  <si>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</si>
  <si>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</si>
  <si>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</si>
  <si>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</si>
  <si>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</si>
  <si>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</si>
  <si>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</si>
  <si>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</si>
  <si>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</si>
  <si>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</si>
  <si>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</si>
  <si>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</si>
  <si>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</si>
  <si>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</si>
  <si>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</si>
  <si>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</si>
  <si>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</si>
  <si>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</si>
  <si>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</si>
  <si>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</si>
  <si>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</si>
  <si>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</si>
  <si>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</si>
  <si>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</si>
  <si>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</si>
  <si>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</si>
  <si>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</si>
  <si>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</si>
  <si>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</si>
  <si>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</si>
  <si>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</si>
  <si>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</si>
  <si>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</si>
  <si>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</si>
  <si>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</si>
  <si>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</si>
  <si>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</si>
  <si>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</si>
  <si>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</si>
  <si>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</si>
  <si>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</si>
  <si>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</si>
  <si>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</si>
  <si>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</si>
  <si>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</si>
  <si>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</si>
  <si>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</si>
  <si>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</si>
  <si>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</si>
  <si>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</si>
  <si>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</si>
  <si>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</si>
  <si>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</si>
  <si>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</si>
  <si>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</si>
  <si>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</si>
  <si>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</si>
  <si>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</si>
  <si>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</si>
  <si>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</si>
  <si>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</si>
  <si>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</si>
  <si>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</si>
  <si>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</si>
  <si>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</si>
  <si>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</si>
  <si>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</si>
  <si>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</si>
  <si>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</si>
  <si>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</si>
  <si>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</si>
  <si>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</si>
  <si>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</si>
  <si>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</si>
  <si>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</si>
  <si>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</si>
  <si>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</si>
  <si>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</si>
  <si>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</si>
  <si>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</si>
  <si>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</si>
  <si>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</si>
  <si>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</si>
  <si>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</si>
  <si>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</si>
  <si>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</si>
  <si>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</si>
  <si>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</si>
  <si>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</si>
  <si>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</si>
  <si>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</si>
  <si>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</si>
  <si>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</si>
  <si>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</si>
  <si>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</si>
  <si>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</si>
  <si>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</si>
  <si>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</si>
  <si>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</si>
  <si>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</si>
  <si>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</si>
  <si>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</si>
  <si>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</si>
  <si>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</si>
  <si>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</si>
  <si>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</si>
  <si>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</si>
  <si>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</si>
  <si>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</si>
  <si>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</si>
  <si>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</si>
  <si>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</si>
  <si>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</si>
  <si>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</si>
  <si>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</si>
  <si>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</si>
  <si>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</si>
  <si>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</si>
  <si>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</si>
  <si>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</si>
  <si>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</si>
  <si>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</si>
  <si>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</si>
  <si>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</si>
  <si>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</si>
  <si>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</si>
  <si>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</si>
  <si>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</si>
  <si>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</si>
  <si>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</si>
  <si>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</si>
  <si>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</si>
  <si>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</si>
  <si>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</si>
  <si>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</si>
  <si>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</si>
  <si>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</si>
  <si>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</si>
  <si>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</si>
  <si>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</si>
  <si>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</si>
  <si>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</si>
  <si>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</si>
  <si>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</si>
  <si>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</si>
  <si>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</si>
  <si>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</si>
  <si>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</si>
  <si>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</si>
  <si>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</si>
  <si>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</si>
  <si>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</si>
  <si>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</si>
  <si>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</si>
  <si>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</si>
  <si>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</si>
  <si>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</si>
  <si>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</si>
  <si>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</si>
  <si>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</si>
  <si>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</si>
  <si>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</si>
  <si>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</si>
  <si>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</si>
  <si>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</si>
  <si>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</si>
  <si>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</si>
  <si>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</si>
  <si>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</si>
  <si>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</si>
  <si>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</si>
  <si>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</si>
  <si>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</si>
  <si>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</si>
  <si>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</si>
  <si>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</si>
  <si>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</si>
  <si>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</si>
  <si>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</si>
  <si>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</si>
  <si>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</si>
  <si>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</si>
  <si>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</si>
  <si>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</si>
  <si>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</si>
  <si>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</si>
  <si>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</si>
  <si>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</si>
  <si>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</si>
  <si>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</si>
  <si>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</si>
  <si>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</si>
  <si>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</si>
  <si>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</si>
  <si>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</si>
  <si>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</si>
  <si>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</si>
  <si>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</si>
  <si>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</si>
  <si>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</si>
  <si>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</si>
  <si>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</si>
  <si>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</si>
  <si>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</si>
  <si>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</si>
  <si>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</si>
  <si>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</si>
  <si>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</si>
  <si>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</si>
  <si>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</si>
  <si>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</si>
  <si>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</si>
  <si>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</si>
  <si>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</si>
  <si>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</si>
  <si>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</si>
  <si>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</si>
  <si>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</si>
  <si>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</si>
  <si>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</si>
  <si>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</si>
  <si>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</si>
  <si>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</si>
  <si>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</si>
  <si>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</si>
  <si>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</si>
  <si>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</si>
  <si>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</si>
  <si>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</si>
  <si>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</si>
  <si>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</si>
  <si>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</si>
  <si>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</si>
  <si>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</si>
  <si>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</si>
  <si>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</si>
  <si>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</si>
  <si>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</si>
  <si>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</si>
  <si>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</si>
  <si>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</si>
  <si>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</si>
  <si>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</si>
  <si>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</si>
  <si>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</si>
  <si>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</si>
  <si>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</si>
  <si>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</si>
  <si>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</si>
  <si>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</si>
  <si>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</si>
  <si>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</si>
  <si>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</si>
  <si>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</si>
  <si>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</si>
  <si>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</si>
  <si>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</si>
  <si>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</si>
  <si>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</si>
  <si>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</si>
  <si>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</si>
  <si>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</si>
  <si>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</si>
  <si>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</si>
  <si>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</si>
  <si>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</si>
  <si>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</si>
  <si>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</si>
  <si>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</si>
  <si>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</si>
  <si>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</si>
  <si>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</si>
  <si>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</si>
  <si>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</si>
  <si>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</si>
  <si>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</si>
  <si>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</si>
  <si>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</si>
  <si>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</si>
  <si>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</si>
  <si>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</si>
  <si>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</si>
  <si>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</si>
  <si>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</si>
  <si>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</si>
  <si>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</si>
  <si>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</si>
  <si>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</si>
  <si>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</si>
  <si>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</si>
  <si>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</si>
  <si>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</si>
  <si>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</si>
  <si>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</si>
  <si>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</si>
  <si>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</si>
  <si>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</si>
  <si>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</si>
  <si>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</si>
  <si>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</si>
  <si>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</si>
  <si>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</si>
  <si>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</si>
  <si>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</si>
  <si>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</si>
  <si>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</si>
  <si>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</si>
  <si>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</si>
  <si>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</si>
  <si>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</si>
  <si>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</si>
  <si>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</si>
  <si>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</si>
  <si>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</si>
  <si>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</si>
  <si>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</si>
  <si>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</si>
  <si>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</si>
  <si>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</si>
  <si>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</si>
  <si>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</si>
  <si>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</si>
  <si>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</si>
  <si>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</si>
  <si>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</si>
  <si>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</si>
  <si>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</si>
  <si>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</si>
  <si>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</si>
  <si>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</si>
  <si>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</si>
  <si>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</si>
  <si>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</si>
  <si>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</si>
  <si>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</si>
  <si>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</si>
  <si>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</si>
  <si>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</si>
  <si>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</si>
  <si>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</si>
  <si>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</si>
  <si>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</si>
  <si>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</si>
  <si>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</si>
  <si>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</si>
  <si>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</si>
  <si>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</si>
  <si>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</si>
  <si>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</si>
  <si>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</si>
  <si>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</si>
  <si>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</si>
  <si>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</si>
  <si>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</si>
  <si>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</si>
  <si>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</si>
  <si>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</si>
  <si>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</si>
  <si>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</si>
  <si>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</si>
  <si>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</si>
  <si>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</si>
  <si>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</si>
  <si>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</si>
  <si>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</si>
  <si>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</si>
  <si>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</si>
  <si>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</si>
  <si>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</si>
  <si>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</si>
  <si>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</si>
  <si>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</si>
  <si>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</si>
  <si>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</si>
  <si>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</si>
  <si>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</si>
  <si>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</si>
  <si>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</si>
  <si>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</si>
  <si>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</si>
  <si>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</si>
  <si>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</si>
  <si>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</si>
  <si>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</si>
  <si>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</si>
  <si>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</si>
  <si>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</si>
  <si>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</si>
  <si>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</si>
  <si>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</si>
  <si>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</si>
  <si>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</si>
  <si>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</si>
  <si>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</si>
  <si>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</si>
  <si>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</si>
  <si>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</si>
  <si>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</si>
  <si>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</si>
  <si>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</si>
  <si>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</si>
  <si>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</si>
  <si>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</si>
  <si>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</si>
  <si>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</si>
  <si>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</si>
  <si>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</si>
  <si>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</si>
  <si>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</si>
  <si>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</si>
  <si>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</si>
  <si>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</si>
  <si>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</si>
  <si>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</si>
  <si>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</si>
  <si>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</si>
  <si>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</si>
  <si>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</si>
  <si>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</si>
  <si>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</si>
  <si>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</si>
  <si>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</si>
  <si>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</si>
  <si>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</si>
  <si>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</si>
  <si>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</si>
  <si>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</si>
  <si>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</si>
  <si>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</si>
  <si>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</si>
  <si>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</si>
  <si>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</si>
  <si>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</si>
  <si>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</si>
  <si>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</si>
  <si>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</si>
  <si>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</si>
  <si>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</si>
  <si>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</si>
  <si>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</si>
  <si>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</si>
  <si>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</si>
  <si>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</si>
  <si>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</si>
  <si>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</si>
  <si>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</si>
  <si>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</si>
  <si>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</si>
  <si>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</si>
  <si>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</si>
  <si>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</si>
  <si>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</si>
  <si>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</si>
  <si>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</si>
  <si>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</si>
  <si>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</si>
  <si>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</si>
  <si>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</si>
  <si>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</si>
  <si>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</si>
  <si>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</si>
  <si>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</si>
  <si>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</si>
  <si>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</si>
  <si>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</si>
  <si>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</si>
  <si>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</si>
  <si>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</si>
  <si>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</si>
  <si>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</si>
  <si>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</si>
  <si>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</si>
  <si>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</si>
  <si>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</si>
  <si>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</si>
  <si>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</si>
  <si>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</si>
  <si>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</si>
  <si>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</si>
  <si>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</si>
  <si>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</si>
  <si>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</si>
  <si>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</si>
  <si>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</si>
  <si>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</si>
  <si>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</si>
  <si>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</si>
  <si>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</si>
  <si>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</si>
  <si>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</si>
  <si>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</si>
  <si>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</si>
  <si>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</si>
  <si>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</si>
  <si>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</si>
  <si>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</si>
  <si>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</si>
  <si>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</si>
  <si>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</si>
  <si>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</si>
  <si>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</si>
  <si>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</si>
  <si>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</si>
  <si>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</si>
  <si>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</si>
  <si>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</si>
  <si>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</si>
  <si>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</si>
  <si>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</si>
  <si>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</si>
  <si>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</si>
  <si>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</si>
  <si>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</si>
  <si>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</si>
  <si>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</si>
  <si>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</si>
  <si>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</si>
  <si>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</si>
  <si>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</si>
  <si>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</si>
  <si>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</si>
  <si>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</si>
  <si>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</si>
  <si>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</si>
  <si>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</si>
  <si>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</si>
  <si>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</si>
  <si>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</si>
  <si>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</si>
  <si>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</si>
  <si>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</si>
  <si>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</si>
  <si>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</si>
  <si>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</si>
  <si>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</si>
  <si>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</si>
  <si>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</si>
  <si>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</si>
  <si>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</si>
  <si>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</si>
  <si>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</si>
  <si>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</si>
  <si>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</si>
  <si>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</si>
  <si>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</si>
  <si>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</si>
  <si>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</si>
  <si>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</si>
  <si>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</si>
  <si>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</si>
  <si>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</si>
  <si>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</si>
  <si>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</si>
  <si>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</si>
  <si>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</si>
  <si>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</si>
  <si>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</si>
  <si>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</si>
  <si>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</si>
  <si>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</si>
  <si>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</si>
  <si>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</si>
  <si>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</si>
  <si>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</si>
  <si>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</si>
  <si>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</si>
  <si>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</si>
  <si>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</si>
  <si>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</si>
  <si>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</si>
  <si>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</si>
  <si>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</si>
  <si>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</si>
  <si>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</si>
  <si>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</si>
  <si>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</si>
  <si>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</si>
  <si>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</si>
  <si>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</si>
  <si>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</si>
  <si>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</si>
  <si>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</si>
  <si>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</si>
  <si>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</si>
  <si>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</si>
  <si>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</si>
  <si>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</si>
  <si>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</si>
  <si>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</si>
  <si>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</si>
  <si>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</si>
  <si>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</si>
  <si>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</si>
  <si>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</si>
  <si>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</si>
  <si>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</si>
  <si>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</si>
  <si>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</si>
  <si>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</si>
  <si>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</si>
  <si>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</si>
  <si>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</si>
  <si>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</si>
  <si>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</si>
  <si>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</si>
  <si>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</si>
  <si>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</si>
  <si>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</si>
  <si>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</si>
  <si>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</si>
  <si>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</si>
  <si>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</si>
  <si>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</si>
  <si>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</si>
  <si>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</si>
  <si>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</si>
  <si>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</si>
  <si>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</si>
  <si>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</si>
  <si>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</si>
  <si>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</si>
  <si>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</si>
  <si>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</si>
  <si>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</si>
  <si>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</si>
  <si>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</si>
  <si>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</si>
  <si>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</si>
  <si>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</si>
  <si>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</si>
  <si>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</si>
  <si>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</si>
  <si>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</si>
  <si>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</si>
  <si>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</si>
  <si>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</si>
  <si>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</si>
  <si>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</si>
  <si>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</si>
  <si>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</si>
  <si>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</si>
  <si>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</si>
  <si>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</si>
  <si>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</si>
  <si>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</si>
  <si>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</si>
  <si>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</si>
  <si>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</si>
  <si>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</si>
  <si>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</si>
  <si>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</si>
  <si>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</si>
  <si>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</si>
  <si>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</si>
  <si>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</si>
  <si>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</si>
  <si>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</si>
  <si>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</si>
  <si>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</si>
  <si>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</si>
  <si>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</si>
  <si>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</si>
  <si>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</si>
  <si>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</si>
  <si>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</si>
  <si>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</si>
  <si>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</si>
  <si>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</si>
  <si>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</si>
  <si>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</si>
  <si>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</si>
  <si>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</si>
  <si>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</si>
  <si>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</si>
  <si>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</si>
  <si>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</si>
  <si>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</si>
  <si>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</si>
  <si>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</si>
  <si>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</si>
  <si>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</si>
  <si>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</si>
  <si>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</si>
  <si>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</si>
  <si>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</si>
  <si>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</si>
  <si>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</si>
  <si>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</si>
  <si>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</si>
  <si>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</si>
  <si>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</si>
  <si>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</si>
  <si>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</si>
  <si>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</si>
  <si>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</si>
  <si>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</si>
  <si>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</si>
  <si>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</si>
  <si>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</si>
  <si>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</si>
  <si>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</si>
  <si>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</si>
  <si>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</si>
  <si>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</si>
  <si>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</si>
  <si>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</si>
  <si>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</si>
  <si>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</si>
  <si>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</si>
  <si>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</si>
  <si>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</si>
  <si>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</si>
  <si>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</si>
  <si>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</si>
  <si>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</si>
  <si>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</si>
  <si>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</si>
  <si>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</si>
  <si>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</si>
  <si>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</si>
  <si>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</si>
  <si>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</si>
  <si>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</si>
  <si>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</si>
  <si>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</si>
  <si>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</si>
  <si>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</si>
  <si>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</si>
  <si>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</si>
  <si>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</si>
  <si>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</si>
  <si>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</si>
  <si>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</si>
  <si>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</si>
  <si>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</si>
  <si>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</si>
  <si>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</si>
  <si>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</si>
  <si>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</si>
  <si>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</si>
  <si>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</si>
  <si>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</si>
  <si>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</si>
  <si>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</si>
  <si>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</si>
  <si>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</si>
  <si>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</si>
  <si>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</si>
  <si>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</si>
  <si>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</si>
  <si>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</si>
  <si>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</si>
  <si>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</si>
  <si>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</si>
  <si>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</si>
  <si>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</si>
  <si>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</si>
  <si>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</si>
  <si>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</si>
  <si>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</si>
  <si>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</si>
  <si>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</si>
  <si>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</si>
  <si>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</si>
  <si>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</si>
  <si>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</si>
  <si>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</si>
  <si>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</si>
  <si>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</si>
  <si>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</si>
  <si>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</si>
  <si>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</si>
  <si>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</si>
  <si>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</si>
  <si>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</si>
  <si>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</si>
  <si>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</si>
  <si>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</si>
  <si>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</si>
  <si>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</si>
  <si>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</si>
  <si>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</si>
  <si>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</si>
  <si>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</si>
  <si>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</si>
  <si>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</si>
  <si>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</si>
  <si>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</si>
  <si>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</si>
  <si>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</si>
  <si>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</si>
  <si>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</si>
  <si>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</si>
  <si>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</si>
  <si>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</si>
  <si>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</si>
  <si>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</si>
  <si>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</si>
  <si>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</si>
  <si>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</si>
  <si>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</si>
  <si>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</si>
  <si>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</si>
  <si>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</si>
  <si>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</si>
  <si>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</si>
  <si>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</si>
  <si>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</si>
  <si>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</si>
  <si>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</si>
  <si>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</si>
  <si>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</si>
  <si>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</si>
  <si>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</si>
  <si>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</si>
  <si>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</si>
  <si>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</si>
  <si>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</si>
  <si>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</si>
  <si>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</si>
  <si>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</si>
  <si>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</si>
  <si>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</si>
  <si>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</si>
  <si>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</si>
  <si>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</si>
  <si>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</si>
  <si>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</si>
  <si>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</si>
  <si>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</si>
  <si>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</si>
  <si>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</si>
  <si>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</si>
  <si>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</si>
  <si>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</si>
  <si>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</si>
  <si>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</si>
  <si>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</si>
  <si>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</si>
  <si>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</si>
  <si>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</si>
  <si>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</si>
  <si>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</si>
  <si>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</si>
  <si>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</si>
  <si>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</si>
  <si>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</si>
  <si>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</si>
  <si>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</si>
  <si>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</si>
  <si>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</si>
  <si>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</si>
  <si>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</si>
  <si>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</si>
  <si>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</si>
  <si>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</si>
  <si>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</si>
  <si>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</si>
  <si>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</si>
  <si>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</si>
  <si>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</si>
  <si>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</si>
  <si>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</si>
  <si>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</si>
  <si>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</si>
  <si>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</si>
  <si>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</si>
  <si>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</si>
  <si>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</si>
  <si>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</si>
  <si>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</si>
  <si>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</si>
  <si>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</si>
  <si>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</si>
  <si>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</si>
  <si>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</si>
  <si>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</si>
  <si>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</si>
  <si>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</si>
  <si>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</si>
  <si>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</si>
  <si>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</si>
  <si>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</si>
  <si>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</si>
  <si>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</si>
  <si>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</si>
  <si>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</si>
  <si>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</si>
  <si>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</si>
  <si>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</si>
  <si>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</si>
  <si>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</si>
  <si>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</si>
  <si>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</si>
  <si>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</si>
  <si>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</si>
  <si>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</si>
  <si>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</si>
  <si>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</si>
  <si>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</si>
  <si>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</si>
  <si>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</si>
  <si>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</si>
  <si>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</si>
  <si>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</si>
  <si>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</si>
  <si>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</si>
  <si>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</si>
  <si>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</si>
  <si>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</si>
  <si>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</si>
  <si>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</si>
  <si>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</si>
  <si>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</si>
  <si>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</si>
  <si>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</si>
  <si>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</si>
  <si>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</si>
  <si>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</si>
  <si>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</si>
  <si>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</si>
  <si>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</si>
  <si>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</si>
  <si>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</si>
  <si>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</si>
  <si>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</si>
  <si>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</si>
  <si>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</si>
  <si>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</si>
  <si>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</si>
  <si>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</si>
  <si>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</si>
  <si>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</si>
  <si>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</si>
  <si>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</si>
  <si>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</si>
  <si>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</si>
  <si>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</si>
  <si>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</si>
  <si>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</si>
  <si>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</si>
  <si>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</si>
  <si>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</si>
  <si>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</si>
  <si>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</si>
  <si>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</si>
  <si>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</si>
  <si>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</si>
  <si>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</si>
  <si>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</si>
  <si>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</si>
  <si>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</si>
  <si>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</si>
  <si>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</si>
  <si>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</si>
  <si>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</si>
  <si>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</si>
  <si>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</si>
  <si>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</si>
  <si>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</si>
  <si>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</si>
  <si>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</si>
  <si>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</si>
  <si>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</si>
  <si>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</si>
  <si>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</si>
  <si>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</si>
  <si>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</si>
  <si>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</si>
  <si>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</si>
  <si>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</si>
  <si>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</si>
  <si>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</si>
  <si>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</si>
  <si>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</si>
  <si>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</si>
  <si>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</si>
  <si>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</si>
  <si>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</si>
  <si>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</si>
  <si>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</si>
  <si>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</si>
  <si>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</si>
  <si>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</si>
  <si>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</si>
  <si>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</si>
  <si>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</si>
  <si>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</si>
  <si>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</si>
  <si>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</si>
  <si>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</si>
  <si>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</si>
  <si>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</si>
  <si>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</si>
  <si>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</si>
  <si>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</si>
  <si>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</si>
  <si>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</si>
  <si>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</si>
  <si>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</si>
  <si>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</si>
  <si>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</si>
  <si>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</si>
  <si>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</si>
  <si>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</si>
  <si>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</si>
  <si>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</si>
  <si>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</si>
  <si>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</si>
  <si>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</si>
  <si>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</si>
  <si>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</si>
  <si>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</si>
  <si>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</si>
  <si>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</si>
  <si>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</si>
  <si>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</si>
  <si>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</si>
  <si>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</si>
  <si>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</si>
  <si>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</si>
  <si>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</si>
  <si>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</si>
  <si>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</si>
  <si>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</si>
  <si>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</si>
  <si>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</si>
  <si>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</si>
  <si>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</si>
  <si>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</si>
  <si>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</si>
  <si>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</si>
  <si>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</si>
  <si>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</si>
  <si>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</si>
  <si>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</si>
  <si>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</si>
  <si>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</si>
  <si>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</si>
  <si>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</si>
  <si>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</si>
  <si>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</si>
  <si>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</si>
  <si>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</si>
  <si>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</si>
  <si>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</si>
  <si>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</si>
  <si>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</si>
  <si>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</si>
  <si>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</si>
  <si>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</si>
  <si>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</si>
  <si>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</si>
  <si>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</si>
  <si>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</si>
  <si>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</si>
  <si>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</si>
  <si>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</si>
  <si>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</si>
  <si>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</si>
  <si>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</si>
  <si>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</si>
  <si>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</si>
  <si>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</si>
  <si>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</si>
  <si>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</si>
  <si>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</si>
  <si>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</si>
  <si>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</si>
  <si>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</si>
  <si>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</si>
  <si>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</si>
  <si>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</si>
  <si>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</si>
  <si>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</si>
  <si>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</si>
  <si>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</si>
  <si>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</si>
  <si>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</si>
  <si>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</si>
  <si>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</si>
  <si>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</si>
  <si>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</si>
  <si>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</si>
  <si>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</si>
  <si>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</si>
  <si>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</si>
  <si>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</si>
  <si>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</si>
  <si>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</si>
  <si>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</si>
  <si>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</si>
  <si>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</si>
  <si>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</si>
  <si>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</si>
  <si>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</si>
  <si>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</si>
  <si>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</si>
  <si>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</si>
  <si>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</si>
  <si>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</si>
  <si>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</si>
  <si>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</si>
  <si>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</si>
  <si>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</si>
  <si>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</si>
  <si>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</si>
  <si>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</si>
  <si>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</si>
  <si>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</si>
  <si>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</si>
  <si>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</si>
  <si>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</si>
  <si>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</si>
  <si>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</si>
  <si>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</si>
  <si>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</si>
  <si>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</si>
  <si>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</si>
  <si>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</si>
  <si>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</si>
  <si>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</si>
  <si>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</si>
  <si>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</si>
  <si>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</si>
  <si>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</si>
  <si>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</si>
  <si>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</si>
  <si>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</si>
  <si>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</si>
  <si>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</si>
  <si>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</si>
  <si>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</si>
  <si>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</si>
  <si>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</si>
  <si>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</si>
  <si>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</si>
  <si>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</si>
  <si>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</si>
  <si>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</si>
  <si>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</si>
  <si>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</si>
  <si>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</si>
  <si>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</si>
  <si>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</si>
  <si>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</si>
  <si>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</si>
  <si>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</si>
  <si>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</si>
  <si>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</si>
  <si>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</si>
  <si>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</si>
  <si>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</si>
  <si>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</si>
  <si>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</si>
  <si>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</si>
  <si>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</si>
  <si>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</si>
  <si>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</si>
  <si>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</si>
  <si>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</si>
  <si>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</si>
  <si>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</si>
  <si>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</si>
  <si>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</si>
  <si>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</si>
  <si>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</si>
  <si>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</si>
  <si>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</si>
  <si>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</si>
  <si>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</si>
  <si>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</si>
  <si>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</si>
  <si>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</si>
  <si>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</si>
  <si>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</si>
  <si>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</si>
  <si>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</si>
  <si>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</si>
  <si>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</si>
  <si>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</si>
  <si>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</si>
  <si>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</si>
  <si>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</si>
  <si>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</si>
  <si>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</si>
  <si>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</si>
  <si>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</si>
  <si>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</si>
  <si>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</si>
  <si>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</si>
  <si>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</si>
  <si>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</si>
  <si>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</si>
  <si>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</si>
  <si>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</si>
  <si>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</si>
  <si>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</si>
  <si>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</si>
  <si>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</si>
  <si>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</si>
  <si>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</si>
  <si>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</si>
  <si>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</si>
  <si>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</si>
  <si>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</si>
  <si>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</si>
  <si>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</si>
  <si>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</si>
  <si>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</si>
  <si>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</si>
  <si>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</si>
  <si>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</si>
  <si>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</si>
  <si>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</si>
  <si>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</si>
  <si>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</si>
  <si>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</si>
  <si>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</si>
  <si>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</si>
  <si>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</si>
  <si>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</si>
  <si>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</si>
  <si>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</si>
  <si>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</si>
  <si>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</si>
  <si>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</si>
  <si>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</si>
  <si>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</si>
  <si>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</si>
  <si>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</si>
  <si>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</si>
  <si>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</si>
  <si>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</si>
  <si>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</si>
  <si>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</si>
  <si>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</si>
  <si>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</si>
  <si>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</si>
  <si>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</si>
  <si>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</si>
  <si>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</si>
  <si>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</si>
  <si>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</si>
  <si>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</si>
  <si>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</si>
  <si>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</si>
  <si>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</si>
  <si>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</si>
  <si>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</si>
  <si>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</si>
  <si>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</si>
  <si>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</si>
  <si>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</si>
  <si>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</si>
  <si>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</si>
  <si>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</si>
  <si>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</si>
  <si>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</si>
  <si>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</si>
  <si>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</si>
  <si>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</si>
  <si>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</si>
  <si>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</si>
  <si>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</si>
  <si>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</si>
  <si>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</si>
  <si>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</si>
  <si>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</si>
  <si>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</si>
  <si>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</si>
  <si>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</si>
  <si>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</si>
  <si>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</si>
  <si>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</si>
  <si>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</si>
  <si>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</si>
  <si>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</si>
  <si>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</si>
  <si>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</si>
  <si>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</si>
  <si>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</si>
  <si>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</si>
  <si>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</si>
  <si>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</si>
  <si>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</si>
  <si>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</si>
  <si>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</si>
  <si>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</si>
  <si>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</si>
  <si>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</si>
  <si>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</si>
  <si>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</si>
  <si>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</si>
  <si>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</si>
  <si>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</si>
  <si>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</si>
  <si>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</si>
  <si>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</si>
  <si>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</si>
  <si>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</si>
  <si>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</si>
  <si>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</si>
  <si>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</si>
  <si>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</si>
  <si>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</si>
  <si>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</si>
  <si>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</si>
  <si>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</si>
  <si>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</si>
  <si>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</si>
  <si>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</si>
  <si>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</si>
  <si>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</si>
  <si>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</si>
  <si>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</si>
  <si>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</si>
  <si>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</si>
  <si>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</si>
  <si>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</si>
  <si>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</si>
  <si>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</si>
  <si>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</si>
  <si>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</si>
  <si>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</si>
  <si>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</si>
  <si>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</si>
  <si>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</si>
  <si>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</si>
  <si>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</si>
  <si>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</si>
  <si>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</si>
  <si>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</si>
  <si>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</si>
  <si>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</si>
  <si>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</si>
  <si>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</si>
  <si>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</si>
  <si>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</si>
  <si>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</si>
  <si>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</si>
  <si>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</si>
  <si>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</si>
  <si>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</si>
  <si>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</si>
  <si>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</si>
  <si>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</si>
  <si>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</si>
  <si>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</si>
  <si>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</si>
  <si>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</si>
  <si>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</si>
  <si>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</si>
  <si>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</si>
  <si>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</si>
  <si>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</si>
  <si>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</si>
  <si>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</si>
  <si>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</si>
  <si>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</si>
  <si>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</si>
  <si>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</si>
  <si>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</si>
  <si>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</si>
  <si>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</si>
  <si>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</si>
  <si>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</si>
  <si>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</si>
  <si>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</si>
  <si>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</si>
  <si>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</si>
  <si>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</si>
  <si>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</si>
  <si>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</si>
  <si>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</si>
  <si>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</si>
  <si>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</si>
  <si>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</si>
  <si>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</si>
  <si>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</si>
  <si>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</si>
  <si>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</si>
  <si>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</si>
  <si>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</si>
  <si>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</si>
  <si>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</si>
  <si>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</si>
  <si>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</si>
  <si>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</si>
  <si>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</si>
  <si>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</si>
  <si>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</si>
  <si>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</si>
  <si>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</si>
  <si>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</si>
  <si>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</si>
  <si>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</si>
  <si>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</si>
  <si>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</si>
  <si>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</si>
  <si>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</si>
  <si>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</si>
  <si>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</si>
  <si>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</si>
  <si>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</si>
  <si>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</si>
  <si>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</si>
  <si>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</si>
  <si>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</si>
  <si>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</si>
  <si>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</si>
  <si>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</si>
  <si>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</si>
  <si>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</si>
  <si>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</si>
  <si>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</si>
  <si>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</si>
  <si>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</si>
  <si>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</si>
  <si>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</si>
  <si>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</si>
  <si>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</si>
  <si>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</si>
  <si>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</si>
  <si>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</si>
  <si>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</si>
  <si>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</si>
  <si>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</si>
  <si>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</si>
  <si>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</si>
  <si>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</si>
  <si>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</si>
  <si>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</si>
  <si>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</si>
  <si>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</si>
  <si>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</si>
  <si>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</si>
  <si>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</si>
  <si>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</si>
  <si>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</si>
  <si>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</si>
  <si>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</si>
  <si>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</si>
  <si>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</si>
  <si>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</si>
  <si>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</si>
  <si>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</si>
  <si>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</si>
  <si>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</si>
  <si>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</si>
  <si>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</si>
  <si>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</si>
  <si>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</si>
  <si>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</si>
  <si>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</si>
  <si>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</si>
  <si>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</si>
  <si>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</si>
  <si>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</si>
  <si>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</si>
  <si>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</si>
  <si>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</si>
  <si>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</si>
  <si>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</si>
  <si>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</si>
  <si>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</si>
  <si>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</si>
  <si>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</si>
  <si>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</si>
  <si>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</si>
  <si>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</si>
  <si>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</si>
  <si>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</si>
  <si>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</si>
  <si>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</si>
  <si>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</si>
  <si>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</si>
  <si>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</si>
  <si>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</si>
  <si>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</si>
  <si>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</si>
  <si>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</si>
  <si>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</si>
  <si>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</si>
  <si>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</si>
  <si>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</si>
  <si>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</si>
  <si>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</si>
  <si>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</si>
  <si>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</si>
  <si>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</si>
  <si>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</si>
  <si>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</si>
  <si>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</si>
  <si>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</si>
  <si>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</si>
  <si>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</si>
  <si>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</si>
  <si>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</si>
  <si>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</si>
  <si>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</si>
  <si>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</si>
  <si>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</si>
  <si>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</si>
  <si>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</si>
  <si>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</si>
  <si>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</si>
  <si>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</si>
  <si>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</si>
  <si>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</si>
  <si>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</si>
  <si>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</si>
  <si>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</si>
  <si>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</si>
  <si>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</si>
  <si>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</si>
  <si>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</si>
  <si>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</si>
  <si>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</si>
  <si>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</si>
  <si>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</si>
  <si>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</si>
  <si>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</si>
  <si>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</si>
  <si>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</si>
  <si>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</si>
  <si>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</si>
  <si>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</si>
  <si>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</si>
  <si>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</si>
  <si>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</si>
  <si>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</si>
  <si>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</si>
  <si>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</si>
  <si>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</si>
  <si>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</si>
  <si>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</si>
  <si>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</si>
  <si>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</si>
  <si>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</si>
  <si>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</si>
  <si>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</si>
  <si>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</si>
  <si>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</si>
  <si>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</si>
  <si>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</si>
  <si>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</si>
  <si>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</si>
  <si>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</si>
  <si>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</si>
  <si>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</si>
  <si>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</si>
  <si>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</si>
  <si>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</si>
  <si>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</si>
  <si>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</si>
  <si>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</si>
  <si>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</si>
  <si>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</si>
  <si>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</si>
  <si>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</si>
  <si>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</si>
  <si>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</si>
  <si>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</si>
  <si>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</si>
  <si>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</si>
  <si>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</si>
  <si>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</si>
  <si>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</si>
  <si>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</si>
  <si>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</si>
  <si>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</si>
  <si>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</si>
  <si>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</si>
  <si>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</si>
  <si>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</si>
  <si>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</si>
  <si>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</si>
  <si>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</si>
  <si>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</si>
  <si>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</si>
  <si>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</si>
  <si>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</si>
  <si>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</si>
  <si>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</si>
  <si>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</si>
  <si>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</si>
  <si>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</si>
  <si>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</si>
  <si>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</si>
  <si>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</si>
  <si>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</si>
  <si>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</si>
  <si>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</si>
  <si>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</si>
  <si>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</si>
  <si>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</si>
  <si>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</si>
  <si>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</si>
  <si>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</si>
  <si>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</si>
  <si>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</si>
  <si>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</si>
  <si>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</si>
  <si>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</si>
  <si>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</si>
  <si>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</si>
  <si>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</si>
  <si>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</si>
  <si>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</si>
  <si>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</si>
  <si>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</si>
  <si>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</si>
  <si>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</si>
  <si>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</si>
  <si>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</si>
  <si>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</si>
  <si>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</si>
  <si>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</si>
  <si>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</si>
  <si>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</si>
  <si>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</si>
  <si>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</si>
  <si>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</si>
  <si>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</si>
  <si>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</si>
  <si>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</si>
  <si>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</si>
  <si>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</si>
  <si>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</si>
  <si>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</si>
  <si>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</si>
  <si>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</si>
  <si>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</si>
  <si>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</si>
  <si>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</si>
  <si>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</si>
  <si>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</si>
  <si>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</si>
  <si>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</si>
  <si>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</si>
  <si>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</si>
  <si>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</si>
  <si>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</si>
  <si>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</si>
  <si>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</si>
  <si>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</si>
  <si>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</si>
  <si>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</si>
  <si>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</si>
  <si>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</si>
  <si>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</si>
  <si>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</si>
  <si>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</si>
  <si>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</si>
  <si>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</si>
  <si>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</si>
  <si>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</si>
  <si>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</si>
  <si>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</si>
  <si>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</si>
  <si>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</si>
  <si>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</si>
  <si>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</si>
  <si>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</si>
  <si>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</si>
  <si>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</si>
  <si>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</si>
  <si>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</si>
  <si>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</si>
  <si>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</si>
  <si>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</si>
  <si>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</si>
  <si>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</si>
  <si>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</si>
  <si>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</si>
  <si>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</si>
  <si>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</si>
  <si>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</si>
  <si>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</si>
  <si>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</si>
  <si>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</si>
  <si>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</si>
  <si>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</si>
  <si>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</si>
  <si>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</si>
  <si>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</si>
  <si>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</si>
  <si>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</si>
  <si>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</si>
  <si>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</si>
  <si>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</si>
  <si>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</si>
  <si>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</si>
  <si>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</si>
  <si>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</si>
  <si>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</si>
  <si>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</si>
  <si>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</si>
  <si>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</si>
  <si>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</si>
  <si>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</si>
  <si>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</si>
  <si>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</si>
  <si>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</si>
  <si>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</si>
  <si>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</si>
  <si>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</si>
  <si>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</si>
  <si>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</si>
  <si>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</si>
  <si>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</si>
  <si>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</si>
  <si>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</si>
  <si>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</si>
  <si>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</si>
  <si>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</si>
  <si>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</si>
  <si>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</si>
  <si>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</si>
  <si>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</si>
  <si>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</si>
  <si>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</si>
  <si>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</si>
  <si>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</si>
  <si>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</si>
  <si>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</si>
  <si>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</si>
  <si>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</si>
  <si>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</si>
  <si>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</si>
  <si>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</si>
  <si>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</si>
  <si>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</si>
  <si>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</si>
  <si>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</si>
  <si>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</si>
  <si>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</si>
  <si>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</si>
  <si>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</si>
  <si>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</si>
  <si>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</si>
  <si>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</si>
  <si>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</si>
  <si>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</si>
  <si>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</si>
  <si>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</si>
  <si>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</si>
  <si>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</si>
  <si>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</si>
  <si>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</si>
  <si>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</si>
  <si>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</si>
  <si>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</si>
  <si>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</si>
  <si>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</si>
  <si>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</si>
  <si>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</si>
  <si>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</si>
  <si>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</si>
  <si>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</si>
  <si>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</si>
  <si>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</si>
  <si>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</si>
  <si>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</si>
  <si>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</si>
  <si>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</si>
  <si>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</si>
  <si>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</si>
  <si>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</si>
  <si>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</si>
  <si>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</si>
  <si>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</si>
  <si>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</si>
  <si>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</si>
  <si>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</si>
  <si>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</si>
  <si>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</si>
  <si>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</si>
  <si>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</si>
  <si>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</si>
  <si>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</si>
  <si>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</si>
  <si>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</si>
  <si>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</si>
  <si>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</si>
  <si>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</si>
  <si>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</si>
  <si>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</si>
  <si>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</si>
  <si>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</si>
  <si>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</si>
  <si>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</si>
  <si>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</si>
  <si>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</si>
  <si>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</si>
  <si>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</si>
  <si>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</si>
  <si>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</si>
  <si>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</si>
  <si>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</si>
  <si>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</si>
  <si>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</si>
  <si>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</si>
  <si>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</si>
  <si>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</si>
  <si>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</si>
  <si>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</si>
  <si>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</si>
  <si>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</si>
  <si>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</si>
  <si>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</si>
  <si>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</si>
  <si>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</si>
  <si>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</si>
  <si>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</si>
  <si>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</si>
  <si>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</si>
  <si>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</si>
  <si>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</si>
  <si>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</si>
  <si>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</si>
  <si>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</si>
  <si>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</si>
  <si>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</si>
  <si>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</si>
  <si>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</si>
  <si>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</si>
  <si>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</si>
  <si>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</si>
  <si>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</si>
  <si>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</si>
  <si>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</si>
  <si>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</si>
  <si>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</si>
  <si>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</si>
  <si>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</si>
  <si>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</si>
  <si>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</si>
  <si>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</si>
  <si>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</si>
  <si>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</si>
  <si>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</si>
  <si>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</si>
  <si>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</si>
  <si>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</si>
  <si>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</si>
  <si>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</si>
  <si>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</si>
  <si>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</si>
  <si>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</si>
  <si>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</si>
  <si>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</si>
  <si>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</si>
  <si>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</si>
  <si>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</si>
  <si>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</si>
  <si>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</si>
  <si>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</si>
  <si>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</si>
  <si>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</si>
  <si>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</si>
  <si>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</si>
  <si>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</si>
  <si>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</si>
  <si>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</si>
  <si>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</si>
  <si>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</si>
  <si>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</si>
  <si>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</si>
  <si>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</si>
  <si>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</si>
  <si>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</si>
  <si>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</si>
  <si>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</si>
  <si>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</si>
  <si>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</si>
  <si>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</si>
  <si>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</si>
  <si>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</si>
  <si>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</si>
  <si>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</si>
  <si>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</si>
  <si>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</si>
  <si>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</si>
  <si>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</si>
  <si>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</si>
  <si>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</si>
  <si>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</si>
  <si>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</si>
  <si>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</si>
  <si>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</si>
  <si>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</si>
  <si>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</si>
  <si>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</si>
  <si>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</si>
  <si>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</si>
  <si>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</si>
  <si>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</si>
  <si>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</si>
  <si>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</si>
  <si>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</si>
  <si>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</si>
  <si>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</si>
  <si>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</si>
  <si>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</si>
  <si>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</si>
  <si>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</si>
  <si>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</si>
  <si>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</si>
  <si>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</si>
  <si>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</si>
  <si>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</si>
  <si>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</si>
  <si>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</si>
  <si>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</si>
  <si>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</si>
  <si>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</si>
  <si>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</si>
  <si>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</si>
  <si>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</si>
  <si>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</si>
  <si>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</si>
  <si>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</si>
  <si>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</si>
  <si>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</si>
  <si>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</si>
  <si>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</si>
  <si>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</si>
  <si>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</si>
  <si>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</si>
  <si>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</si>
  <si>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</si>
  <si>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</si>
  <si>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</si>
  <si>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</si>
  <si>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</si>
  <si>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</si>
  <si>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</si>
  <si>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</si>
  <si>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</si>
  <si>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</si>
  <si>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</si>
  <si>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</si>
  <si>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</si>
  <si>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</si>
  <si>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</si>
  <si>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</si>
  <si>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</si>
  <si>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</si>
  <si>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</si>
  <si>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</si>
  <si>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</si>
  <si>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</si>
  <si>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</si>
  <si>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</si>
  <si>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</si>
  <si>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</si>
  <si>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</si>
  <si>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</si>
  <si>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</si>
  <si>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</si>
  <si>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</si>
  <si>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</si>
  <si>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</si>
  <si>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</si>
  <si>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</si>
  <si>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</si>
  <si>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</si>
  <si>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</si>
  <si>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</si>
  <si>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</si>
  <si>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</si>
  <si>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</si>
  <si>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</si>
  <si>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</si>
  <si>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</si>
  <si>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</si>
  <si>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</si>
  <si>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</si>
  <si>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</si>
  <si>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</si>
  <si>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</si>
  <si>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</si>
  <si>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</si>
  <si>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</si>
  <si>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</si>
  <si>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</si>
  <si>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</si>
  <si>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</si>
  <si>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</si>
  <si>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</si>
  <si>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</si>
  <si>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</si>
  <si>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</si>
  <si>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</si>
  <si>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</si>
  <si>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</si>
  <si>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</si>
  <si>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</si>
  <si>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</si>
  <si>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</si>
  <si>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</si>
  <si>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</si>
  <si>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</si>
  <si>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</si>
  <si>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</si>
  <si>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</si>
  <si>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</si>
  <si>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</si>
  <si>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</si>
  <si>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</si>
  <si>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</si>
  <si>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</si>
  <si>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</si>
  <si>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</si>
  <si>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</si>
  <si>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</si>
  <si>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</si>
  <si>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</si>
  <si>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</si>
  <si>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</si>
  <si>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</si>
  <si>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</si>
  <si>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</si>
  <si>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</si>
  <si>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</si>
  <si>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</si>
  <si>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</si>
  <si>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</si>
  <si>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</si>
  <si>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</si>
  <si>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</si>
  <si>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</si>
  <si>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</si>
  <si>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</si>
  <si>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</si>
  <si>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</si>
  <si>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</si>
  <si>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</si>
  <si>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</si>
  <si>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</si>
  <si>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</si>
  <si>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</si>
  <si>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</si>
  <si>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</si>
  <si>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</si>
  <si>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</si>
  <si>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</si>
  <si>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</si>
  <si>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</si>
  <si>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</si>
  <si>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</si>
  <si>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</si>
  <si>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</si>
  <si>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</si>
  <si>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</si>
  <si>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</si>
  <si>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</si>
  <si>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</si>
  <si>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</si>
  <si>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</si>
  <si>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</si>
  <si>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</si>
  <si>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</si>
  <si>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</si>
  <si>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</si>
  <si>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</si>
  <si>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</si>
  <si>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</si>
  <si>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</si>
  <si>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</si>
  <si>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</si>
  <si>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</si>
  <si>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</si>
  <si>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</si>
  <si>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</si>
  <si>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</si>
  <si>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</si>
  <si>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</si>
  <si>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</si>
  <si>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</si>
  <si>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</si>
  <si>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</si>
  <si>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</si>
  <si>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</si>
  <si>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</si>
  <si>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</si>
  <si>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</si>
  <si>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</si>
  <si>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</si>
  <si>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</si>
  <si>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</si>
  <si>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</si>
  <si>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</si>
  <si>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</si>
  <si>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</si>
  <si>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</si>
  <si>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</si>
  <si>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</si>
  <si>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</si>
  <si>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</si>
  <si>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</si>
  <si>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</si>
  <si>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</si>
  <si>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</si>
  <si>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</si>
  <si>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</si>
  <si>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</si>
  <si>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</si>
  <si>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</si>
  <si>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</si>
  <si>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</si>
  <si>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</si>
  <si>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</si>
  <si>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</si>
  <si>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</si>
  <si>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</si>
  <si>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</si>
  <si>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</si>
  <si>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</si>
  <si>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</si>
  <si>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</si>
  <si>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</si>
  <si>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</si>
  <si>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</si>
  <si>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</si>
  <si>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</si>
  <si>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</si>
  <si>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</si>
  <si>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</si>
  <si>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</si>
  <si>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</si>
  <si>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</si>
  <si>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</si>
  <si>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</si>
  <si>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</si>
  <si>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</si>
  <si>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</si>
  <si>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</si>
  <si>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</si>
  <si>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</si>
  <si>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</si>
  <si>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</si>
  <si>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</si>
  <si>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</si>
  <si>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</si>
  <si>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</si>
  <si>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</si>
  <si>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</si>
  <si>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</si>
  <si>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</si>
  <si>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</si>
  <si>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</si>
  <si>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</si>
  <si>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</si>
  <si>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</si>
  <si>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</si>
  <si>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</si>
  <si>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</si>
  <si>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</si>
  <si>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</si>
  <si>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</si>
  <si>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</si>
  <si>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</si>
  <si>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</si>
  <si>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</si>
  <si>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</si>
  <si>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</si>
  <si>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</si>
  <si>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</si>
  <si>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</si>
  <si>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</si>
  <si>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</si>
  <si>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</si>
  <si>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</si>
  <si>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</si>
  <si>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</si>
  <si>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</si>
  <si>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</si>
  <si>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</si>
  <si>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</si>
  <si>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</si>
  <si>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</si>
  <si>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</si>
  <si>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</si>
  <si>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</si>
  <si>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</si>
  <si>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</si>
  <si>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</si>
  <si>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</si>
  <si>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</si>
  <si>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</si>
  <si>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</si>
  <si>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</si>
  <si>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</si>
  <si>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</si>
  <si>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</si>
  <si>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</si>
  <si>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</si>
  <si>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</si>
  <si>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</si>
  <si>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</si>
  <si>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</si>
  <si>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</si>
  <si>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</si>
  <si>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</si>
  <si>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</si>
  <si>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</si>
  <si>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</si>
  <si>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</si>
  <si>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</si>
  <si>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</si>
  <si>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</si>
  <si>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</si>
  <si>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</si>
  <si>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</si>
  <si>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</si>
  <si>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</si>
  <si>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</si>
  <si>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</si>
  <si>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</si>
  <si>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</si>
  <si>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</si>
  <si>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</si>
  <si>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</si>
  <si>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</si>
  <si>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</si>
  <si>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</si>
  <si>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</si>
  <si>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</si>
  <si>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</si>
  <si>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</si>
  <si>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</si>
  <si>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</si>
  <si>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</si>
  <si>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</si>
  <si>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</si>
  <si>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</si>
  <si>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</si>
  <si>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</si>
  <si>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</si>
  <si>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</si>
  <si>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</si>
  <si>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</si>
  <si>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</si>
  <si>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</si>
  <si>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</si>
  <si>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</si>
  <si>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</si>
  <si>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</si>
  <si>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</si>
  <si>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</si>
  <si>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</si>
  <si>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</si>
  <si>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</si>
  <si>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</si>
  <si>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</si>
  <si>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</si>
  <si>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</si>
  <si>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</si>
  <si>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</si>
  <si>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</si>
  <si>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</si>
  <si>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</si>
  <si>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</si>
  <si>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</si>
  <si>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</si>
  <si>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</si>
  <si>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</si>
  <si>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</si>
  <si>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</si>
  <si>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</si>
  <si>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</si>
  <si>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</si>
  <si>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</si>
  <si>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</si>
  <si>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</si>
  <si>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</si>
  <si>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</si>
  <si>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</si>
  <si>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</si>
  <si>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</si>
  <si>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</si>
  <si>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</si>
  <si>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</si>
  <si>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</si>
  <si>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</si>
  <si>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</si>
  <si>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</si>
  <si>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</si>
  <si>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</si>
  <si>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</si>
  <si>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</si>
  <si>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</si>
  <si>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</si>
  <si>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</si>
  <si>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</si>
  <si>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</si>
  <si>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</si>
  <si>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</si>
  <si>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</si>
  <si>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</si>
  <si>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</si>
  <si>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</si>
  <si>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</si>
  <si>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</si>
  <si>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</si>
  <si>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</si>
  <si>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</si>
  <si>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</si>
  <si>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</si>
  <si>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</si>
  <si>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</si>
  <si>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</si>
  <si>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</si>
  <si>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</si>
  <si>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</si>
  <si>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</si>
  <si>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</si>
  <si>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</si>
  <si>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</si>
  <si>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</si>
  <si>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</si>
  <si>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</si>
  <si>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</si>
  <si>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</si>
  <si>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</si>
  <si>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</si>
  <si>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</si>
  <si>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</si>
  <si>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</si>
  <si>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</si>
  <si>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</si>
  <si>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</si>
  <si>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</si>
  <si>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</si>
  <si>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</si>
  <si>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</si>
  <si>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</si>
  <si>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</si>
  <si>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</si>
  <si>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</si>
  <si>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</si>
  <si>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</si>
  <si>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</si>
  <si>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</si>
  <si>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</si>
  <si>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</si>
  <si>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</si>
  <si>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</si>
  <si>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</si>
  <si>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</si>
  <si>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</si>
  <si>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</si>
  <si>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</si>
  <si>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</si>
  <si>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</si>
  <si>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</si>
  <si>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</si>
  <si>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</si>
  <si>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</si>
  <si>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</si>
  <si>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</si>
  <si>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</si>
  <si>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</si>
  <si>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</si>
  <si>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</si>
  <si>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</si>
  <si>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</si>
  <si>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</si>
  <si>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</si>
  <si>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</si>
  <si>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</si>
  <si>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</si>
  <si>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</si>
  <si>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</si>
  <si>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</si>
  <si>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</si>
  <si>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</si>
  <si>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</si>
  <si>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</si>
  <si>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</si>
  <si>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</si>
  <si>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</si>
  <si>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</si>
  <si>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</si>
  <si>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</si>
  <si>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</si>
  <si>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</si>
  <si>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</si>
  <si>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</si>
  <si>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</si>
  <si>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</si>
  <si>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</si>
  <si>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</si>
  <si>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</si>
  <si>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</si>
  <si>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</si>
  <si>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</si>
  <si>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</si>
  <si>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</si>
  <si>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</si>
  <si>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</si>
  <si>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</si>
  <si>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</si>
  <si>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</si>
  <si>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</si>
  <si>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</si>
  <si>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</si>
  <si>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</si>
  <si>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</si>
  <si>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</si>
  <si>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</si>
  <si>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</si>
  <si>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</si>
  <si>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</si>
  <si>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</si>
  <si>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</si>
  <si>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</si>
  <si>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</si>
  <si>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</si>
  <si>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</si>
  <si>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</si>
  <si>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</si>
  <si>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</si>
  <si>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</si>
  <si>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</si>
  <si>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</si>
  <si>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</si>
  <si>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</si>
  <si>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</si>
  <si>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</si>
  <si>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</si>
  <si>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</si>
  <si>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</si>
  <si>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</si>
  <si>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</si>
  <si>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</si>
  <si>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</si>
  <si>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</si>
  <si>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</si>
  <si>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</si>
  <si>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</si>
  <si>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</si>
  <si>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</si>
  <si>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</si>
  <si>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</si>
  <si>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</si>
  <si>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</si>
  <si>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</si>
  <si>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</si>
  <si>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</si>
  <si>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</si>
  <si>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</si>
  <si>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</si>
  <si>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</si>
  <si>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</si>
  <si>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</si>
  <si>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</si>
  <si>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</si>
  <si>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</si>
  <si>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</si>
  <si>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</si>
  <si>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</si>
  <si>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</si>
  <si>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</si>
  <si>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</si>
  <si>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</si>
  <si>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</si>
  <si>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</si>
  <si>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</si>
  <si>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</si>
  <si>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</si>
  <si>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</si>
  <si>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</si>
  <si>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</si>
  <si>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</si>
  <si>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</si>
  <si>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</si>
  <si>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</si>
  <si>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</si>
  <si>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</si>
  <si>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</si>
  <si>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</si>
  <si>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</si>
  <si>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</si>
  <si>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</si>
  <si>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</si>
  <si>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</si>
  <si>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</si>
  <si>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</si>
  <si>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</si>
  <si>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</si>
  <si>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</si>
  <si>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</si>
  <si>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</si>
  <si>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</si>
  <si>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</si>
  <si>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</si>
  <si>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</si>
  <si>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</si>
  <si>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</si>
  <si>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</si>
  <si>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</si>
  <si>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</si>
  <si>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</si>
  <si>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</si>
  <si>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</si>
  <si>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</si>
  <si>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</si>
  <si>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</si>
  <si>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</si>
  <si>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</si>
  <si>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</si>
  <si>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</si>
  <si>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</si>
  <si>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</si>
  <si>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</si>
  <si>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</si>
  <si>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</si>
  <si>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</si>
  <si>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</si>
  <si>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</si>
  <si>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</si>
  <si>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</si>
  <si>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</si>
  <si>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</si>
  <si>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</si>
  <si>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</si>
  <si>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</si>
  <si>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</si>
  <si>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</si>
  <si>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</si>
  <si>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</si>
  <si>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</si>
  <si>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</si>
  <si>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</si>
  <si>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</si>
  <si>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</si>
  <si>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</si>
  <si>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</si>
  <si>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</si>
  <si>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</si>
  <si>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</si>
  <si>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</si>
  <si>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</si>
  <si>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</si>
  <si>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</si>
  <si>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</si>
  <si>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</si>
  <si>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</si>
  <si>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</si>
  <si>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</si>
  <si>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</si>
  <si>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</si>
  <si>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</si>
  <si>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</si>
  <si>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</si>
  <si>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</si>
  <si>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</si>
  <si>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</si>
  <si>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</si>
  <si>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</si>
  <si>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</si>
  <si>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</si>
  <si>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</si>
  <si>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</si>
  <si>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</si>
  <si>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</si>
  <si>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</si>
  <si>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</si>
  <si>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</si>
  <si>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</si>
  <si>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</si>
  <si>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</si>
  <si>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</si>
  <si>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</si>
  <si>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</si>
  <si>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</si>
  <si>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</si>
  <si>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</si>
  <si>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</si>
  <si>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</si>
  <si>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</si>
  <si>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</si>
  <si>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</si>
  <si>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</si>
  <si>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</si>
  <si>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</si>
  <si>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</si>
  <si>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</si>
  <si>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</si>
  <si>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</si>
  <si>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</si>
  <si>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</si>
  <si>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</si>
  <si>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</si>
  <si>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</si>
  <si>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</si>
  <si>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</si>
  <si>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</si>
  <si>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</si>
  <si>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</si>
  <si>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</si>
  <si>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</si>
  <si>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</si>
  <si>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</si>
  <si>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</si>
  <si>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</si>
  <si>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</si>
  <si>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</si>
  <si>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</si>
  <si>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</si>
  <si>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</si>
  <si>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</si>
  <si>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</si>
  <si>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</si>
  <si>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</si>
  <si>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</si>
  <si>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</si>
  <si>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</si>
  <si>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</si>
  <si>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</si>
  <si>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</si>
  <si>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</si>
  <si>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</si>
  <si>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</si>
  <si>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</si>
  <si>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</si>
  <si>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</si>
  <si>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</si>
  <si>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</si>
  <si>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</si>
  <si>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</si>
  <si>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</si>
  <si>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</si>
  <si>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</si>
  <si>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</si>
  <si>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</si>
  <si>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</si>
  <si>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</si>
  <si>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</si>
  <si>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</si>
  <si>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</si>
  <si>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</si>
  <si>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</si>
  <si>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</si>
  <si>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</si>
  <si>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</si>
  <si>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</si>
  <si>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</si>
  <si>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</si>
  <si>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</si>
  <si>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</si>
  <si>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</si>
  <si>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</si>
  <si>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</si>
  <si>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</si>
  <si>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</si>
  <si>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</si>
  <si>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</si>
  <si>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</si>
  <si>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</si>
  <si>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</si>
  <si>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</si>
  <si>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</si>
  <si>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</si>
  <si>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</si>
  <si>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</si>
  <si>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</si>
  <si>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</si>
  <si>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</si>
  <si>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</si>
  <si>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</si>
  <si>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</si>
  <si>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</si>
  <si>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</si>
  <si>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</si>
  <si>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</si>
  <si>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</si>
  <si>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</si>
  <si>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</si>
  <si>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</si>
  <si>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</si>
  <si>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</si>
  <si>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</si>
  <si>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</si>
  <si>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</si>
  <si>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</si>
  <si>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</si>
  <si>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</si>
  <si>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</si>
  <si>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</si>
  <si>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</si>
  <si>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</si>
  <si>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</si>
  <si>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</si>
  <si>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</si>
  <si>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</si>
  <si>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</si>
  <si>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</si>
  <si>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</si>
  <si>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</si>
  <si>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</si>
  <si>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</si>
  <si>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</si>
  <si>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</si>
  <si>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</si>
  <si>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</si>
  <si>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</si>
  <si>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</si>
  <si>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</si>
  <si>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</si>
  <si>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</si>
  <si>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</si>
  <si>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</si>
  <si>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</si>
  <si>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</si>
  <si>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</si>
  <si>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</si>
  <si>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</si>
  <si>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</si>
  <si>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</si>
  <si>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</si>
  <si>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</si>
  <si>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</si>
  <si>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</si>
  <si>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</si>
  <si>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</si>
  <si>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</si>
  <si>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</si>
  <si>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</si>
  <si>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</si>
  <si>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</si>
  <si>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</si>
  <si>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</si>
  <si>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</si>
  <si>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</si>
  <si>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</si>
  <si>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</si>
  <si>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</si>
  <si>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</si>
  <si>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</si>
  <si>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</si>
  <si>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</si>
  <si>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</si>
  <si>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</si>
  <si>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</si>
  <si>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</si>
  <si>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</si>
  <si>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</si>
  <si>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</si>
  <si>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</si>
  <si>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</si>
  <si>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</si>
  <si>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</si>
  <si>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</si>
  <si>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</si>
  <si>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</si>
  <si>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</si>
  <si>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</si>
  <si>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</si>
  <si>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</si>
  <si>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</si>
  <si>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</si>
  <si>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</si>
  <si>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</si>
  <si>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</si>
  <si>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</si>
  <si>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</si>
  <si>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</si>
  <si>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</si>
  <si>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</si>
  <si>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</si>
  <si>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</si>
  <si>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</si>
  <si>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</si>
  <si>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</si>
  <si>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</si>
  <si>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</si>
  <si>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</si>
  <si>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</si>
  <si>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</si>
  <si>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</si>
  <si>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</si>
  <si>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</si>
  <si>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</si>
  <si>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</si>
  <si>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</si>
  <si>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</si>
  <si>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</si>
  <si>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</si>
  <si>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</si>
  <si>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</si>
  <si>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</si>
  <si>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</si>
  <si>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</si>
  <si>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</si>
  <si>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</si>
  <si>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</si>
  <si>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</si>
  <si>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</si>
  <si>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</si>
  <si>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</si>
  <si>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</si>
  <si>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</si>
  <si>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</si>
  <si>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</si>
  <si>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</si>
  <si>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</si>
  <si>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</si>
  <si>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</si>
  <si>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</si>
  <si>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</si>
  <si>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</si>
  <si>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</si>
  <si>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</si>
  <si>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</si>
  <si>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</si>
  <si>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</si>
  <si>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</si>
  <si>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</si>
  <si>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</si>
  <si>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</si>
  <si>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</si>
  <si>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</si>
  <si>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</si>
  <si>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</si>
  <si>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</si>
  <si>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</si>
  <si>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</si>
  <si>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</si>
  <si>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</si>
  <si>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</si>
  <si>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</si>
  <si>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</si>
  <si>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</si>
  <si>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</si>
  <si>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</si>
  <si>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</si>
  <si>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</si>
  <si>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</si>
  <si>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</si>
  <si>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</si>
  <si>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</si>
  <si>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</si>
  <si>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</si>
  <si>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</si>
  <si>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</si>
  <si>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</si>
  <si>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</si>
  <si>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</si>
  <si>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</si>
  <si>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</si>
  <si>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</si>
  <si>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</si>
  <si>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</si>
  <si>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</si>
  <si>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</si>
  <si>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</si>
  <si>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</si>
  <si>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</si>
  <si>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</si>
  <si>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</si>
  <si>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</si>
  <si>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</si>
  <si>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</si>
  <si>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</si>
  <si>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</si>
  <si>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</si>
  <si>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</si>
  <si>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</si>
  <si>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</si>
  <si>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</si>
  <si>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</si>
  <si>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</si>
  <si>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</si>
  <si>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</si>
  <si>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</si>
  <si>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</si>
  <si>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</si>
  <si>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</si>
  <si>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</si>
  <si>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</si>
  <si>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</si>
  <si>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</si>
  <si>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</si>
  <si>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</si>
  <si>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</si>
  <si>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</si>
  <si>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</si>
  <si>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</si>
  <si>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</si>
  <si>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</si>
  <si>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</si>
  <si>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</si>
  <si>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</si>
  <si>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</si>
  <si>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</si>
  <si>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</si>
  <si>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</si>
  <si>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</si>
  <si>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</si>
  <si>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</si>
  <si>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</si>
  <si>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</si>
  <si>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</si>
  <si>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</si>
  <si>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</si>
  <si>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</si>
  <si>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</si>
  <si>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</si>
  <si>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</si>
  <si>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</si>
  <si>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</si>
  <si>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</si>
  <si>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</si>
  <si>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</si>
  <si>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</si>
  <si>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</si>
  <si>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</si>
  <si>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</si>
  <si>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</si>
  <si>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</si>
  <si>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</si>
  <si>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</si>
  <si>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</si>
  <si>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</si>
  <si>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</si>
  <si>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</si>
  <si>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</si>
  <si>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</si>
  <si>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</si>
  <si>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</si>
  <si>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</si>
  <si>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</si>
  <si>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</si>
  <si>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</si>
  <si>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</si>
  <si>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</si>
  <si>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</si>
  <si>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</si>
  <si>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</si>
  <si>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</si>
  <si>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</si>
  <si>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</si>
  <si>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</si>
  <si>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</si>
  <si>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</si>
  <si>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</si>
  <si>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</si>
  <si>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</si>
  <si>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</si>
  <si>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</si>
  <si>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</si>
  <si>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</si>
  <si>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</si>
  <si>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</si>
  <si>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</si>
  <si>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</si>
  <si>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</si>
  <si>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</si>
  <si>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</si>
  <si>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</si>
  <si>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</si>
  <si>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</si>
  <si>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</si>
  <si>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</si>
  <si>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</si>
  <si>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</si>
  <si>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</si>
  <si>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</si>
  <si>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</si>
  <si>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</si>
  <si>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</si>
  <si>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</si>
  <si>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</si>
  <si>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</si>
  <si>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</si>
  <si>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</si>
  <si>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</si>
  <si>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</si>
  <si>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</si>
  <si>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</si>
  <si>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</si>
  <si>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</si>
  <si>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</si>
  <si>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</si>
  <si>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</si>
  <si>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</si>
  <si>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</si>
  <si>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</si>
  <si>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</si>
  <si>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</si>
  <si>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</si>
  <si>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</si>
  <si>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</si>
  <si>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</si>
  <si>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</si>
  <si>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</si>
  <si>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</si>
  <si>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</si>
  <si>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</si>
  <si>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</si>
  <si>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</si>
  <si>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</si>
  <si>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</si>
  <si>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</si>
  <si>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</si>
  <si>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</si>
  <si>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</si>
  <si>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</si>
  <si>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</si>
  <si>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</si>
  <si>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</si>
  <si>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</si>
  <si>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</si>
  <si>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</si>
  <si>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</si>
  <si>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</si>
  <si>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</si>
  <si>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</si>
  <si>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</si>
  <si>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</si>
  <si>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</si>
  <si>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</si>
  <si>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</si>
  <si>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</si>
  <si>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</si>
  <si>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</si>
  <si>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</si>
  <si>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</si>
  <si>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</si>
  <si>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</si>
  <si>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</si>
  <si>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</si>
  <si>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</si>
  <si>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</si>
  <si>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</si>
  <si>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</si>
  <si>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</si>
  <si>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</si>
  <si>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</si>
  <si>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</si>
  <si>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</si>
  <si>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</si>
  <si>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</si>
  <si>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</si>
  <si>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</si>
  <si>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</si>
  <si>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</si>
  <si>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</si>
  <si>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</si>
  <si>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</si>
  <si>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</si>
  <si>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</si>
  <si>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</si>
  <si>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</si>
  <si>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</si>
  <si>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</si>
  <si>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</si>
  <si>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</si>
  <si>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</si>
  <si>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</si>
  <si>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</si>
  <si>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</si>
  <si>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</si>
  <si>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</si>
  <si>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</si>
  <si>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</si>
  <si>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</si>
  <si>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</si>
  <si>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</si>
  <si>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</si>
  <si>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</si>
  <si>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</si>
  <si>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</si>
  <si>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</si>
  <si>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</si>
  <si>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</si>
  <si>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</si>
  <si>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</si>
  <si>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</si>
  <si>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</si>
  <si>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</si>
  <si>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</si>
  <si>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</si>
  <si>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</si>
  <si>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</si>
  <si>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</si>
  <si>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</si>
  <si>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</si>
  <si>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</si>
  <si>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</si>
  <si>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</si>
  <si>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</si>
  <si>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</si>
  <si>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</si>
  <si>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</si>
  <si>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</si>
  <si>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</si>
  <si>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</si>
  <si>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</si>
  <si>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</si>
  <si>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</si>
  <si>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</si>
  <si>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</si>
  <si>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</si>
  <si>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</si>
  <si>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</si>
  <si>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</si>
  <si>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</si>
  <si>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</si>
  <si>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</si>
  <si>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</si>
  <si>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</si>
  <si>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</si>
  <si>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</si>
  <si>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</si>
  <si>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</si>
  <si>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</si>
  <si>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</si>
  <si>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</si>
  <si>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</si>
  <si>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</si>
  <si>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</si>
  <si>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</si>
  <si>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</si>
  <si>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</si>
  <si>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</si>
  <si>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</si>
  <si>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</si>
  <si>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</si>
  <si>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</si>
  <si>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</si>
  <si>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</si>
  <si>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</si>
  <si>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</si>
  <si>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</si>
  <si>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</si>
  <si>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</si>
  <si>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</si>
  <si>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</si>
  <si>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</si>
  <si>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</si>
  <si>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</si>
  <si>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</si>
  <si>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</si>
  <si>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</si>
  <si>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</si>
  <si>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</si>
  <si>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</si>
  <si>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</si>
  <si>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</si>
  <si>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</si>
  <si>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</si>
  <si>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</si>
  <si>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</si>
  <si>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</si>
  <si>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</si>
  <si>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</si>
  <si>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</si>
  <si>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</si>
  <si>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</si>
  <si>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</si>
  <si>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</si>
  <si>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</si>
  <si>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</si>
  <si>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</si>
  <si>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</si>
  <si>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</si>
  <si>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</si>
  <si>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</si>
  <si>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</si>
  <si>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</si>
  <si>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</si>
  <si>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</si>
  <si>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</si>
  <si>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</si>
  <si>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</si>
  <si>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</si>
  <si>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</si>
  <si>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</si>
  <si>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</si>
  <si>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</si>
  <si>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</si>
  <si>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</si>
  <si>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</si>
  <si>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</si>
  <si>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</si>
  <si>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</si>
  <si>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</si>
  <si>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</si>
  <si>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</si>
  <si>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</si>
  <si>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</si>
  <si>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</si>
  <si>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</si>
  <si>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</si>
  <si>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</si>
  <si>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</si>
  <si>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</si>
  <si>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</si>
  <si>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</si>
  <si>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</si>
  <si>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</si>
  <si>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</si>
  <si>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</si>
  <si>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</si>
  <si>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</si>
  <si>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</si>
  <si>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</si>
  <si>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</si>
  <si>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</si>
  <si>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</si>
  <si>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</si>
  <si>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</si>
  <si>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</si>
  <si>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</si>
  <si>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</si>
  <si>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</si>
  <si>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</si>
  <si>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</si>
  <si>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</si>
  <si>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</si>
  <si>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</si>
  <si>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</si>
  <si>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</si>
  <si>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</si>
  <si>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</si>
  <si>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</si>
  <si>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</si>
  <si>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</si>
  <si>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</si>
  <si>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</si>
  <si>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</si>
  <si>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</si>
  <si>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</si>
  <si>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</si>
  <si>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</si>
  <si>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</si>
  <si>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</si>
  <si>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</si>
  <si>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</si>
  <si>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</si>
  <si>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</si>
  <si>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</si>
  <si>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</si>
  <si>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</si>
  <si>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</si>
  <si>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</si>
  <si>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</si>
  <si>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</si>
  <si>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</si>
  <si>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</si>
  <si>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</si>
  <si>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</si>
  <si>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</si>
  <si>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</si>
  <si>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</si>
  <si>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</si>
  <si>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</si>
  <si>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</si>
  <si>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</si>
  <si>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</si>
  <si>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</si>
  <si>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</si>
  <si>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</si>
  <si>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</si>
  <si>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</si>
  <si>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</si>
  <si>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</si>
  <si>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</si>
  <si>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</si>
  <si>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</si>
  <si>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</si>
  <si>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</si>
  <si>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</si>
  <si>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</si>
  <si>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</si>
  <si>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</si>
  <si>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</si>
  <si>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</si>
  <si>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</si>
  <si>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</si>
  <si>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</si>
  <si>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</si>
  <si>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</si>
  <si>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</si>
  <si>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</si>
  <si>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</si>
  <si>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</si>
  <si>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</si>
  <si>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</si>
  <si>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</si>
  <si>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</si>
  <si>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</si>
  <si>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</si>
  <si>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</si>
  <si>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</si>
  <si>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</si>
  <si>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</si>
  <si>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</si>
  <si>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</si>
  <si>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</si>
  <si>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</si>
  <si>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</si>
  <si>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</si>
  <si>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</si>
  <si>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</si>
  <si>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</si>
  <si>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</si>
  <si>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</si>
  <si>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</si>
  <si>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</si>
  <si>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</si>
  <si>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</si>
  <si>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</si>
  <si>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</si>
  <si>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</si>
  <si>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</si>
  <si>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</si>
  <si>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</si>
  <si>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</si>
  <si>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</si>
  <si>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</si>
  <si>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</si>
  <si>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</si>
  <si>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</si>
  <si>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</si>
  <si>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</si>
  <si>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</si>
  <si>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</si>
  <si>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</si>
  <si>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</si>
  <si>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</si>
  <si>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</si>
  <si>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</si>
  <si>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</si>
  <si>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</si>
  <si>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</si>
  <si>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</si>
  <si>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</si>
  <si>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</si>
  <si>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</si>
  <si>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</si>
  <si>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</si>
  <si>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</si>
  <si>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</si>
  <si>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</si>
  <si>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</si>
  <si>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</si>
  <si>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</si>
  <si>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</si>
  <si>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</si>
  <si>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</si>
  <si>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</si>
  <si>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</si>
  <si>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</si>
  <si>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</si>
  <si>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</si>
  <si>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</si>
  <si>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</si>
  <si>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</si>
  <si>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</si>
  <si>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</si>
  <si>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</si>
  <si>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</si>
  <si>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</si>
  <si>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</si>
  <si>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</si>
  <si>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</si>
  <si>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</si>
  <si>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</si>
  <si>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</si>
  <si>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</si>
  <si>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</si>
  <si>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</si>
  <si>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</si>
  <si>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</si>
  <si>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</si>
  <si>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</si>
  <si>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</si>
  <si>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</si>
  <si>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</si>
  <si>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</si>
  <si>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</si>
  <si>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</si>
  <si>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</si>
  <si>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</si>
  <si>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</si>
  <si>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</si>
  <si>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</si>
  <si>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</si>
  <si>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</si>
  <si>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</si>
  <si>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</si>
  <si>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</si>
  <si>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</si>
  <si>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</si>
  <si>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</si>
  <si>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</si>
  <si>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</si>
  <si>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</si>
  <si>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</si>
  <si>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</si>
  <si>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</si>
  <si>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</si>
  <si>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</si>
  <si>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</si>
  <si>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</si>
  <si>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</si>
  <si>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</si>
  <si>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</si>
  <si>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</si>
  <si>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</si>
  <si>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</si>
  <si>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</si>
  <si>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</si>
  <si>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</si>
  <si>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</si>
  <si>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</si>
  <si>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</si>
  <si>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</si>
  <si>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</si>
  <si>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</si>
  <si>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</si>
  <si>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</si>
  <si>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</si>
  <si>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</si>
  <si>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</si>
  <si>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</si>
  <si>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</si>
  <si>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</si>
  <si>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</si>
  <si>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</si>
  <si>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</si>
  <si>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</si>
  <si>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</si>
  <si>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</si>
  <si>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</si>
  <si>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</si>
  <si>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</si>
  <si>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</si>
  <si>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</si>
  <si>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</si>
  <si>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</si>
  <si>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</si>
  <si>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</si>
  <si>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</si>
  <si>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</si>
  <si>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</si>
  <si>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</si>
  <si>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</si>
  <si>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</si>
  <si>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</si>
  <si>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</si>
  <si>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</si>
  <si>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</si>
  <si>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</si>
  <si>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</si>
  <si>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Mueller Electric</t>
  </si>
  <si>
    <t>Michael Polansky</t>
  </si>
  <si>
    <t>mpolansky@muellerelectric.com</t>
  </si>
  <si>
    <t>216-771-5225</t>
  </si>
  <si>
    <t>muellerelectric.com/media-downloads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</si>
</sst>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4">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1" fillId="0" borderId="0" applyFont="0" applyFill="0" applyBorder="0" applyAlignment="0" applyProtection="0"/>
    <xf numFmtId="168" fontId="11" fillId="0" borderId="0" applyFont="0" applyFill="0" applyBorder="0" applyAlignment="0" applyProtection="0"/>
    <xf numFmtId="172"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2" fontId="11" fillId="0" borderId="0" applyFont="0" applyFill="0" applyBorder="0" applyAlignment="0" applyProtection="0"/>
    <xf numFmtId="167" fontId="11" fillId="0" borderId="0" applyFont="0" applyFill="0" applyBorder="0" applyAlignment="0" applyProtection="0"/>
    <xf numFmtId="171" fontId="11" fillId="0" borderId="0" applyFont="0" applyFill="0" applyBorder="0" applyAlignment="0" applyProtection="0"/>
    <xf numFmtId="175"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4"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9"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9"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3" fillId="0" borderId="0"/>
    <xf numFmtId="0" fontId="90" fillId="0" borderId="0"/>
    <xf numFmtId="0" fontId="90" fillId="0" borderId="0"/>
    <xf numFmtId="164"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164" fontId="3" fillId="0" borderId="0"/>
    <xf numFmtId="0" fontId="8" fillId="0" borderId="0"/>
    <xf numFmtId="164" fontId="90" fillId="0" borderId="0"/>
    <xf numFmtId="0" fontId="55" fillId="0" borderId="0"/>
    <xf numFmtId="0" fontId="55" fillId="0" borderId="0"/>
    <xf numFmtId="164" fontId="8" fillId="0" borderId="0"/>
    <xf numFmtId="0" fontId="55" fillId="0" borderId="0"/>
    <xf numFmtId="0" fontId="8" fillId="0" borderId="0"/>
    <xf numFmtId="0" fontId="55" fillId="0" borderId="0"/>
    <xf numFmtId="0" fontId="72" fillId="0" borderId="0">
      <alignment vertical="center"/>
    </xf>
    <xf numFmtId="164" fontId="3"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4" fontId="3" fillId="0" borderId="0"/>
    <xf numFmtId="164" fontId="3" fillId="0" borderId="0"/>
    <xf numFmtId="0" fontId="74" fillId="0" borderId="0"/>
    <xf numFmtId="0" fontId="90" fillId="0" borderId="0"/>
    <xf numFmtId="0" fontId="11" fillId="0" borderId="0"/>
    <xf numFmtId="0" fontId="55" fillId="32" borderId="7" applyNumberFormat="0" applyFont="0" applyAlignment="0" applyProtection="0"/>
    <xf numFmtId="0" fontId="75" fillId="27" borderId="8" applyNumberFormat="0" applyAlignment="0" applyProtection="0"/>
    <xf numFmtId="9" fontId="11"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1" fillId="0" borderId="0"/>
    <xf numFmtId="0" fontId="90" fillId="0" borderId="0"/>
    <xf numFmtId="0" fontId="90" fillId="0" borderId="0"/>
    <xf numFmtId="0" fontId="90" fillId="0" borderId="0"/>
    <xf numFmtId="164" fontId="90" fillId="0" borderId="0"/>
    <xf numFmtId="0" fontId="2" fillId="0" borderId="0"/>
    <xf numFmtId="0" fontId="1" fillId="0" borderId="0"/>
  </cellStyleXfs>
  <cellXfs count="400">
    <xf numFmtId="0" fontId="0" fillId="0" borderId="0" xfId="0"/>
    <xf numFmtId="0" fontId="16" fillId="33" borderId="10" xfId="0" applyFont="1" applyFill="1" applyBorder="1" applyAlignment="1">
      <alignment horizontal="center" vertical="center"/>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2" fillId="33" borderId="0" xfId="0" applyFont="1" applyFill="1" applyAlignment="1">
      <alignment horizontal="left"/>
    </xf>
    <xf numFmtId="0" fontId="15"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2" fillId="33" borderId="29" xfId="0" applyFont="1" applyFill="1" applyBorder="1" applyAlignment="1">
      <alignment vertical="center"/>
    </xf>
    <xf numFmtId="0" fontId="31"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90"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8" fillId="0" borderId="0" xfId="0" applyFont="1" applyProtection="1">
      <protection hidden="1"/>
    </xf>
    <xf numFmtId="0" fontId="50"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0" fillId="36" borderId="19" xfId="0" applyFont="1" applyFill="1" applyBorder="1" applyAlignment="1" applyProtection="1">
      <alignment horizontal="left" vertical="center" wrapText="1"/>
      <protection hidden="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10" fillId="33" borderId="0" xfId="0" applyNumberFormat="1" applyFont="1" applyFill="1"/>
    <xf numFmtId="164" fontId="15" fillId="33" borderId="0" xfId="0" applyNumberFormat="1" applyFont="1" applyFill="1" applyAlignment="1">
      <alignment horizontal="center" vertical="center" wrapText="1"/>
    </xf>
    <xf numFmtId="164" fontId="12"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6"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4"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0" fontId="2"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6" fillId="33" borderId="11" xfId="570" applyFont="1" applyFill="1" applyBorder="1" applyAlignment="1">
      <alignment horizontal="center" vertical="top" wrapText="1"/>
    </xf>
    <xf numFmtId="0" fontId="26" fillId="33" borderId="18" xfId="570" applyFont="1" applyFill="1" applyBorder="1" applyAlignment="1">
      <alignment vertical="top" wrapText="1"/>
    </xf>
    <xf numFmtId="164" fontId="26" fillId="33" borderId="18" xfId="570" applyNumberFormat="1" applyFont="1" applyFill="1" applyBorder="1" applyAlignment="1">
      <alignment horizontal="center" vertical="top" wrapText="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2" fontId="26" fillId="33" borderId="11" xfId="570" applyNumberFormat="1" applyFont="1" applyFill="1" applyBorder="1" applyAlignment="1">
      <alignment horizontal="center" vertical="top" wrapText="1"/>
    </xf>
    <xf numFmtId="0" fontId="26" fillId="0" borderId="11" xfId="0" applyFont="1" applyBorder="1" applyAlignment="1">
      <alignment wrapText="1"/>
    </xf>
    <xf numFmtId="0" fontId="26" fillId="33" borderId="18" xfId="570" applyFont="1" applyFill="1" applyBorder="1" applyAlignment="1">
      <alignment horizontal="center" vertical="top" wrapText="1"/>
    </xf>
    <xf numFmtId="0" fontId="26" fillId="33" borderId="18" xfId="570" applyFont="1" applyFill="1" applyBorder="1" applyAlignment="1">
      <alignment horizontal="left" vertical="top" wrapText="1"/>
    </xf>
    <xf numFmtId="0" fontId="26" fillId="0" borderId="18" xfId="0" applyFont="1" applyBorder="1" applyAlignment="1">
      <alignment vertical="top" wrapText="1"/>
    </xf>
    <xf numFmtId="166" fontId="26" fillId="33" borderId="11" xfId="570" applyNumberFormat="1" applyFont="1" applyFill="1" applyBorder="1" applyAlignment="1">
      <alignment horizontal="center" vertical="top" wrapText="1"/>
    </xf>
    <xf numFmtId="0" fontId="26" fillId="0" borderId="19" xfId="0" applyFont="1" applyBorder="1" applyAlignment="1">
      <alignment vertical="top" wrapText="1"/>
    </xf>
    <xf numFmtId="2" fontId="26" fillId="33" borderId="19" xfId="570" applyNumberFormat="1" applyFont="1" applyFill="1" applyBorder="1" applyAlignment="1">
      <alignment horizontal="center" vertical="top" wrapText="1"/>
    </xf>
    <xf numFmtId="164" fontId="26" fillId="33" borderId="19" xfId="570" applyNumberFormat="1" applyFont="1" applyFill="1" applyBorder="1" applyAlignment="1">
      <alignment horizontal="center" vertical="top" wrapText="1"/>
    </xf>
    <xf numFmtId="0" fontId="26" fillId="33" borderId="19" xfId="570" applyFont="1" applyFill="1" applyBorder="1" applyAlignment="1">
      <alignment vertical="top" wrapText="1"/>
    </xf>
    <xf numFmtId="166" fontId="26" fillId="33" borderId="19" xfId="570" applyNumberFormat="1" applyFont="1" applyFill="1" applyBorder="1" applyAlignment="1">
      <alignment horizontal="center" vertical="top" wrapText="1"/>
    </xf>
    <xf numFmtId="164" fontId="26" fillId="0" borderId="19" xfId="570" applyNumberFormat="1" applyFont="1" applyBorder="1" applyAlignment="1">
      <alignment horizontal="center" vertical="top" wrapText="1"/>
    </xf>
    <xf numFmtId="0" fontId="26" fillId="0" borderId="19" xfId="570" applyFont="1" applyBorder="1" applyAlignment="1">
      <alignment vertical="top" wrapText="1"/>
    </xf>
    <xf numFmtId="49" fontId="0" fillId="0" borderId="19" xfId="0" applyNumberFormat="1" applyBorder="1" applyProtection="1">
      <protection locked="0"/>
    </xf>
    <xf numFmtId="49" fontId="16" fillId="33" borderId="58"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0" fontId="16" fillId="0" borderId="58" xfId="0" applyFont="1" applyBorder="1" applyAlignment="1" applyProtection="1">
      <alignment horizontal="left" wrapText="1"/>
      <protection locked="0"/>
    </xf>
    <xf numFmtId="0" fontId="16" fillId="0" borderId="10" xfId="0" applyFont="1" applyBorder="1" applyAlignment="1" applyProtection="1">
      <alignment horizontal="left" wrapText="1"/>
      <protection locked="0"/>
    </xf>
    <xf numFmtId="0" fontId="16" fillId="0" borderId="37" xfId="0" applyFont="1" applyBorder="1" applyAlignment="1" applyProtection="1">
      <alignment horizontal="left" wrapText="1"/>
      <protection locked="0"/>
    </xf>
    <xf numFmtId="49" fontId="16" fillId="0" borderId="58" xfId="0" applyNumberFormat="1" applyFont="1" applyBorder="1" applyAlignment="1" applyProtection="1">
      <alignment horizontal="left" vertical="center" wrapText="1"/>
      <protection locked="0"/>
    </xf>
    <xf numFmtId="49" fontId="16" fillId="0" borderId="10" xfId="0" applyNumberFormat="1" applyFont="1" applyBorder="1" applyAlignment="1" applyProtection="1">
      <alignment horizontal="left" vertical="center" wrapText="1"/>
      <protection locked="0"/>
    </xf>
    <xf numFmtId="49" fontId="16" fillId="0" borderId="37" xfId="0" applyNumberFormat="1" applyFont="1" applyBorder="1" applyAlignment="1" applyProtection="1">
      <alignment horizontal="left" vertical="center" wrapText="1"/>
      <protection locked="0"/>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16" fillId="33" borderId="58"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165" fontId="15" fillId="33" borderId="34" xfId="0" applyNumberFormat="1" applyFont="1" applyFill="1" applyBorder="1" applyAlignment="1" applyProtection="1">
      <alignment horizontal="center" wrapText="1"/>
      <protection locked="0"/>
    </xf>
    <xf numFmtId="165" fontId="15" fillId="33" borderId="59"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15" fillId="33" borderId="27" xfId="0" applyFont="1" applyFill="1" applyBorder="1" applyAlignment="1" applyProtection="1">
      <alignment horizontal="left" wrapText="1"/>
      <protection hidden="1"/>
    </xf>
    <xf numFmtId="0" fontId="16" fillId="0" borderId="58"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0" fontId="12" fillId="33" borderId="58"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wrapText="1"/>
      <protection hidden="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58"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59"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3" borderId="60"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3"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9" fontId="16" fillId="33" borderId="58"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4" fillId="0" borderId="27" xfId="487" applyFont="1" applyFill="1" applyBorder="1" applyAlignment="1" applyProtection="1">
      <alignment horizontal="center"/>
      <protection hidden="1"/>
    </xf>
    <xf numFmtId="0" fontId="22" fillId="0" borderId="27" xfId="487" applyFont="1" applyFill="1" applyBorder="1" applyAlignment="1" applyProtection="1">
      <alignment horizontal="center" wrapText="1"/>
      <protection hidden="1"/>
    </xf>
    <xf numFmtId="0" fontId="18" fillId="33" borderId="0" xfId="0" applyFont="1" applyFill="1" applyAlignment="1">
      <alignment horizontal="center" wrapText="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58"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6" fillId="33" borderId="10" xfId="0" applyFont="1" applyFill="1" applyBorder="1" applyAlignment="1">
      <alignment horizontal="center" vertical="center"/>
    </xf>
    <xf numFmtId="0" fontId="12" fillId="33" borderId="10" xfId="0" applyFont="1" applyFill="1" applyBorder="1" applyAlignment="1">
      <alignment horizontal="left" vertical="center" wrapText="1"/>
    </xf>
    <xf numFmtId="0" fontId="10" fillId="33" borderId="27" xfId="0" applyFont="1" applyFill="1" applyBorder="1" applyAlignment="1" applyProtection="1">
      <alignment horizontal="center" wrapText="1"/>
      <protection hidden="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164" fontId="26" fillId="33" borderId="48" xfId="570" applyNumberFormat="1" applyFont="1" applyFill="1" applyBorder="1" applyAlignment="1">
      <alignment horizontal="center" vertical="top" wrapText="1"/>
    </xf>
    <xf numFmtId="164" fontId="26" fillId="33" borderId="49" xfId="570" applyNumberFormat="1" applyFont="1" applyFill="1" applyBorder="1" applyAlignment="1">
      <alignment horizontal="center" vertical="top" wrapText="1"/>
    </xf>
    <xf numFmtId="164" fontId="26" fillId="33" borderId="11" xfId="570" applyNumberFormat="1"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164" fontId="26" fillId="0" borderId="48" xfId="570" applyNumberFormat="1" applyFont="1" applyBorder="1" applyAlignment="1">
      <alignment horizontal="center" vertical="top" wrapText="1"/>
    </xf>
    <xf numFmtId="164" fontId="26" fillId="0" borderId="49" xfId="570" applyNumberFormat="1" applyFont="1" applyBorder="1" applyAlignment="1">
      <alignment horizontal="center" vertical="top" wrapText="1"/>
    </xf>
    <xf numFmtId="164" fontId="26"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593" xr:uid="{65F793CD-4E8D-41AA-8E1F-297984349C4A}"/>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mpolansky@muellerelectric.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mpolansky@muellerelectric.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29"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61"/>
      <c r="B2" s="4" t="s">
        <v>807</v>
      </c>
      <c r="C2" s="2"/>
      <c r="D2" s="159"/>
      <c r="E2" s="2"/>
      <c r="F2" s="2"/>
      <c r="G2" s="24"/>
    </row>
    <row r="3" spans="1:7">
      <c r="A3" s="361"/>
      <c r="B3" s="2" t="s">
        <v>800</v>
      </c>
      <c r="C3" s="4"/>
      <c r="D3" s="160"/>
      <c r="E3" s="2"/>
      <c r="F3" s="4"/>
      <c r="G3" s="24"/>
    </row>
    <row r="4" spans="1:7" ht="15.75">
      <c r="A4" s="361"/>
      <c r="B4" s="27" t="s">
        <v>809</v>
      </c>
      <c r="C4" s="5"/>
      <c r="D4" s="161"/>
      <c r="E4" s="2"/>
      <c r="F4" s="5"/>
      <c r="G4" s="24"/>
    </row>
    <row r="5" spans="1:7">
      <c r="A5" s="361"/>
      <c r="B5" s="26" t="s">
        <v>998</v>
      </c>
      <c r="C5" s="3"/>
      <c r="D5" s="162"/>
      <c r="E5" s="2"/>
      <c r="F5" s="3"/>
      <c r="G5" s="24"/>
    </row>
    <row r="6" spans="1:7">
      <c r="A6" s="361"/>
      <c r="B6" s="2"/>
      <c r="C6" s="2"/>
      <c r="D6" s="159"/>
      <c r="E6" s="2"/>
      <c r="F6" s="2"/>
      <c r="G6" s="24"/>
    </row>
    <row r="7" spans="1:7">
      <c r="A7" s="361"/>
      <c r="B7" s="2"/>
      <c r="C7" s="2"/>
      <c r="D7" s="159"/>
      <c r="E7" s="2"/>
      <c r="F7" s="2"/>
      <c r="G7" s="24"/>
    </row>
    <row r="8" spans="1:7">
      <c r="A8" s="361"/>
      <c r="B8" s="2"/>
      <c r="C8" s="2"/>
      <c r="D8" s="159"/>
      <c r="E8" s="2"/>
      <c r="F8" s="2"/>
      <c r="G8" s="24"/>
    </row>
    <row r="9" spans="1:7">
      <c r="A9" s="361"/>
      <c r="B9" s="364" t="s">
        <v>810</v>
      </c>
      <c r="C9" s="364"/>
      <c r="D9" s="364"/>
      <c r="E9" s="364"/>
      <c r="F9" s="364"/>
      <c r="G9" s="24"/>
    </row>
    <row r="10" spans="1:7" ht="27" customHeight="1">
      <c r="A10" s="361"/>
      <c r="B10" s="365" t="s">
        <v>423</v>
      </c>
      <c r="C10" s="365"/>
      <c r="D10" s="365"/>
      <c r="E10" s="365"/>
      <c r="F10" s="365"/>
      <c r="G10" s="24"/>
    </row>
    <row r="11" spans="1:7" ht="27" customHeight="1">
      <c r="A11" s="361"/>
      <c r="B11" s="366"/>
      <c r="C11" s="366"/>
      <c r="D11" s="366"/>
      <c r="E11" s="366"/>
      <c r="F11" s="366"/>
      <c r="G11" s="24"/>
    </row>
    <row r="12" spans="1:7">
      <c r="A12" s="361"/>
      <c r="B12" s="28" t="s">
        <v>808</v>
      </c>
      <c r="C12" s="29" t="s">
        <v>811</v>
      </c>
      <c r="D12" s="163" t="s">
        <v>812</v>
      </c>
      <c r="E12" s="29" t="s">
        <v>593</v>
      </c>
      <c r="F12" s="29" t="s">
        <v>594</v>
      </c>
      <c r="G12" s="24"/>
    </row>
    <row r="13" spans="1:7" ht="33.75">
      <c r="A13" s="361"/>
      <c r="B13" s="274">
        <v>1</v>
      </c>
      <c r="C13" s="275" t="s">
        <v>1046</v>
      </c>
      <c r="D13" s="276" t="s">
        <v>836</v>
      </c>
      <c r="E13" s="277" t="s">
        <v>813</v>
      </c>
      <c r="F13" s="277"/>
      <c r="G13" s="24"/>
    </row>
    <row r="14" spans="1:7" ht="56.25">
      <c r="A14" s="361"/>
      <c r="B14" s="274">
        <v>2</v>
      </c>
      <c r="C14" s="275" t="s">
        <v>1046</v>
      </c>
      <c r="D14" s="276" t="s">
        <v>983</v>
      </c>
      <c r="E14" s="277" t="s">
        <v>513</v>
      </c>
      <c r="F14" s="277" t="s">
        <v>514</v>
      </c>
      <c r="G14" s="24"/>
    </row>
    <row r="15" spans="1:7" ht="89.1" customHeight="1">
      <c r="A15" s="361"/>
      <c r="B15" s="367">
        <v>2.0099999999999998</v>
      </c>
      <c r="C15" s="358" t="s">
        <v>1046</v>
      </c>
      <c r="D15" s="370" t="s">
        <v>2150</v>
      </c>
      <c r="E15" s="278" t="s">
        <v>595</v>
      </c>
      <c r="F15" s="278" t="s">
        <v>598</v>
      </c>
      <c r="G15" s="24"/>
    </row>
    <row r="16" spans="1:7" ht="99" customHeight="1">
      <c r="A16" s="361"/>
      <c r="B16" s="368"/>
      <c r="C16" s="359"/>
      <c r="D16" s="371"/>
      <c r="E16" s="279"/>
      <c r="F16" s="279" t="s">
        <v>596</v>
      </c>
      <c r="G16" s="24"/>
    </row>
    <row r="17" spans="1:7" ht="63" customHeight="1">
      <c r="A17" s="361"/>
      <c r="B17" s="369"/>
      <c r="C17" s="360"/>
      <c r="D17" s="372"/>
      <c r="E17" s="275"/>
      <c r="F17" s="275" t="s">
        <v>597</v>
      </c>
      <c r="G17" s="24"/>
    </row>
    <row r="18" spans="1:7" ht="117" customHeight="1">
      <c r="A18" s="361"/>
      <c r="B18" s="367">
        <v>2.02</v>
      </c>
      <c r="C18" s="358" t="s">
        <v>1046</v>
      </c>
      <c r="D18" s="370" t="s">
        <v>2151</v>
      </c>
      <c r="E18" s="278" t="s">
        <v>424</v>
      </c>
      <c r="F18" s="278" t="s">
        <v>508</v>
      </c>
      <c r="G18" s="24"/>
    </row>
    <row r="19" spans="1:7" ht="71.099999999999994" customHeight="1">
      <c r="A19" s="361"/>
      <c r="B19" s="368"/>
      <c r="C19" s="359"/>
      <c r="D19" s="371"/>
      <c r="E19" s="279" t="s">
        <v>512</v>
      </c>
      <c r="F19" s="279" t="s">
        <v>425</v>
      </c>
      <c r="G19" s="24"/>
    </row>
    <row r="20" spans="1:7" ht="90.75" customHeight="1">
      <c r="A20" s="361"/>
      <c r="B20" s="368"/>
      <c r="C20" s="359"/>
      <c r="D20" s="371"/>
      <c r="E20" s="279"/>
      <c r="F20" s="279" t="s">
        <v>600</v>
      </c>
      <c r="G20" s="24"/>
    </row>
    <row r="21" spans="1:7" ht="74.25" customHeight="1">
      <c r="A21" s="361"/>
      <c r="B21" s="369"/>
      <c r="C21" s="360"/>
      <c r="D21" s="372"/>
      <c r="E21" s="275"/>
      <c r="F21" s="275" t="s">
        <v>599</v>
      </c>
      <c r="G21" s="24"/>
    </row>
    <row r="22" spans="1:7" ht="90" customHeight="1">
      <c r="A22" s="361"/>
      <c r="B22" s="376">
        <v>2.0299999999999998</v>
      </c>
      <c r="C22" s="376" t="s">
        <v>783</v>
      </c>
      <c r="D22" s="379" t="s">
        <v>2152</v>
      </c>
      <c r="E22" s="358" t="s">
        <v>422</v>
      </c>
      <c r="F22" s="278" t="s">
        <v>445</v>
      </c>
      <c r="G22" s="24"/>
    </row>
    <row r="23" spans="1:7" ht="109.5" customHeight="1">
      <c r="A23" s="361"/>
      <c r="B23" s="377"/>
      <c r="C23" s="377"/>
      <c r="D23" s="380"/>
      <c r="E23" s="359"/>
      <c r="F23" s="279" t="s">
        <v>784</v>
      </c>
      <c r="G23" s="24"/>
    </row>
    <row r="24" spans="1:7" ht="74.25" customHeight="1">
      <c r="A24" s="361"/>
      <c r="B24" s="378"/>
      <c r="C24" s="378"/>
      <c r="D24" s="381"/>
      <c r="E24" s="360"/>
      <c r="F24" s="275" t="s">
        <v>421</v>
      </c>
      <c r="G24" s="24"/>
    </row>
    <row r="25" spans="1:7" ht="72" customHeight="1">
      <c r="A25" s="361"/>
      <c r="B25" s="274" t="s">
        <v>443</v>
      </c>
      <c r="C25" s="275" t="s">
        <v>444</v>
      </c>
      <c r="D25" s="276" t="s">
        <v>2153</v>
      </c>
      <c r="E25" s="275" t="s">
        <v>2148</v>
      </c>
      <c r="F25" s="275" t="s">
        <v>446</v>
      </c>
      <c r="G25" s="24"/>
    </row>
    <row r="26" spans="1:7" ht="98.1" customHeight="1">
      <c r="A26" s="361"/>
      <c r="B26" s="373">
        <v>3</v>
      </c>
      <c r="C26" s="367" t="s">
        <v>66</v>
      </c>
      <c r="D26" s="370" t="s">
        <v>2154</v>
      </c>
      <c r="E26" s="358" t="s">
        <v>0</v>
      </c>
      <c r="F26" s="278" t="s">
        <v>60</v>
      </c>
      <c r="G26" s="24"/>
    </row>
    <row r="27" spans="1:7" ht="90" customHeight="1">
      <c r="A27" s="361"/>
      <c r="B27" s="374"/>
      <c r="C27" s="368"/>
      <c r="D27" s="371"/>
      <c r="E27" s="359"/>
      <c r="F27" s="279" t="s">
        <v>55</v>
      </c>
      <c r="G27" s="24"/>
    </row>
    <row r="28" spans="1:7" ht="19.350000000000001" customHeight="1">
      <c r="A28" s="361"/>
      <c r="B28" s="374"/>
      <c r="C28" s="368"/>
      <c r="D28" s="371"/>
      <c r="E28" s="359"/>
      <c r="F28" s="279" t="s">
        <v>56</v>
      </c>
      <c r="G28" s="24"/>
    </row>
    <row r="29" spans="1:7" ht="74.45" customHeight="1">
      <c r="A29" s="361"/>
      <c r="B29" s="374"/>
      <c r="C29" s="368"/>
      <c r="D29" s="371"/>
      <c r="E29" s="359"/>
      <c r="F29" s="279" t="s">
        <v>57</v>
      </c>
      <c r="G29" s="24"/>
    </row>
    <row r="30" spans="1:7" ht="62.45" customHeight="1">
      <c r="A30" s="361"/>
      <c r="B30" s="374"/>
      <c r="C30" s="368"/>
      <c r="D30" s="371"/>
      <c r="E30" s="359"/>
      <c r="F30" s="279" t="s">
        <v>58</v>
      </c>
      <c r="G30" s="24"/>
    </row>
    <row r="31" spans="1:7" ht="81" customHeight="1">
      <c r="A31" s="361"/>
      <c r="B31" s="374"/>
      <c r="C31" s="368"/>
      <c r="D31" s="371"/>
      <c r="E31" s="359"/>
      <c r="F31" s="279" t="s">
        <v>59</v>
      </c>
      <c r="G31" s="24"/>
    </row>
    <row r="32" spans="1:7" ht="48.75" customHeight="1">
      <c r="A32" s="361"/>
      <c r="B32" s="374"/>
      <c r="C32" s="368"/>
      <c r="D32" s="371"/>
      <c r="E32" s="359"/>
      <c r="F32" s="279" t="s">
        <v>62</v>
      </c>
      <c r="G32" s="24"/>
    </row>
    <row r="33" spans="1:7" ht="98.45" customHeight="1">
      <c r="A33" s="361"/>
      <c r="B33" s="374"/>
      <c r="C33" s="368"/>
      <c r="D33" s="371"/>
      <c r="E33" s="359"/>
      <c r="F33" s="279" t="s">
        <v>61</v>
      </c>
      <c r="G33" s="24"/>
    </row>
    <row r="34" spans="1:7" ht="89.1" customHeight="1">
      <c r="A34" s="361"/>
      <c r="B34" s="374"/>
      <c r="C34" s="368"/>
      <c r="D34" s="371"/>
      <c r="E34" s="359"/>
      <c r="F34" s="279" t="s">
        <v>63</v>
      </c>
      <c r="G34" s="24"/>
    </row>
    <row r="35" spans="1:7" ht="29.1" customHeight="1">
      <c r="A35" s="361"/>
      <c r="B35" s="374"/>
      <c r="C35" s="368"/>
      <c r="D35" s="371"/>
      <c r="E35" s="359"/>
      <c r="F35" s="279" t="s">
        <v>64</v>
      </c>
      <c r="G35" s="24"/>
    </row>
    <row r="36" spans="1:7" ht="147">
      <c r="A36" s="361"/>
      <c r="B36" s="375"/>
      <c r="C36" s="369"/>
      <c r="D36" s="372"/>
      <c r="E36" s="360"/>
      <c r="F36" s="281" t="s">
        <v>65</v>
      </c>
      <c r="G36" s="24"/>
    </row>
    <row r="37" spans="1:7" ht="157.5">
      <c r="A37" s="361"/>
      <c r="B37" s="280">
        <v>3.01</v>
      </c>
      <c r="C37" s="282" t="s">
        <v>66</v>
      </c>
      <c r="D37" s="276" t="s">
        <v>2155</v>
      </c>
      <c r="E37" s="283" t="s">
        <v>1282</v>
      </c>
      <c r="F37" s="284" t="s">
        <v>1384</v>
      </c>
      <c r="G37" s="24"/>
    </row>
    <row r="38" spans="1:7" ht="157.5">
      <c r="A38" s="361"/>
      <c r="B38" s="280">
        <v>3.02</v>
      </c>
      <c r="C38" s="282" t="s">
        <v>1314</v>
      </c>
      <c r="D38" s="276" t="s">
        <v>2156</v>
      </c>
      <c r="E38" s="283" t="s">
        <v>1329</v>
      </c>
      <c r="F38" s="284" t="s">
        <v>1385</v>
      </c>
      <c r="G38" s="24"/>
    </row>
    <row r="39" spans="1:7" ht="112.5">
      <c r="A39" s="361"/>
      <c r="B39" s="285">
        <v>4</v>
      </c>
      <c r="C39" s="286" t="s">
        <v>1480</v>
      </c>
      <c r="D39" s="276" t="s">
        <v>2157</v>
      </c>
      <c r="E39" s="275" t="s">
        <v>2104</v>
      </c>
      <c r="F39" s="275" t="s">
        <v>1481</v>
      </c>
      <c r="G39" s="24"/>
    </row>
    <row r="40" spans="1:7" ht="78.75">
      <c r="A40" s="361"/>
      <c r="B40" s="280">
        <v>4.01</v>
      </c>
      <c r="C40" s="286" t="s">
        <v>1480</v>
      </c>
      <c r="D40" s="276" t="s">
        <v>2159</v>
      </c>
      <c r="E40" s="275" t="s">
        <v>2116</v>
      </c>
      <c r="F40" s="275" t="s">
        <v>2120</v>
      </c>
      <c r="G40" s="24"/>
    </row>
    <row r="41" spans="1:7" ht="78.75">
      <c r="A41" s="361"/>
      <c r="B41" s="280" t="s">
        <v>2146</v>
      </c>
      <c r="C41" s="286" t="s">
        <v>1480</v>
      </c>
      <c r="D41" s="276" t="s">
        <v>2158</v>
      </c>
      <c r="E41" s="275" t="s">
        <v>2149</v>
      </c>
      <c r="F41" s="275" t="s">
        <v>2147</v>
      </c>
      <c r="G41" s="24"/>
    </row>
    <row r="42" spans="1:7" ht="78.75">
      <c r="A42" s="361"/>
      <c r="B42" s="280" t="s">
        <v>2173</v>
      </c>
      <c r="C42" s="286" t="s">
        <v>1480</v>
      </c>
      <c r="D42" s="276" t="s">
        <v>2178</v>
      </c>
      <c r="E42" s="275" t="s">
        <v>2148</v>
      </c>
      <c r="F42" s="275" t="s">
        <v>2174</v>
      </c>
      <c r="G42" s="24"/>
    </row>
    <row r="43" spans="1:7" ht="191.25">
      <c r="A43" s="361"/>
      <c r="B43" s="287">
        <v>4.0999999999999996</v>
      </c>
      <c r="C43" s="286" t="s">
        <v>2177</v>
      </c>
      <c r="D43" s="288">
        <v>42867</v>
      </c>
      <c r="E43" s="289" t="s">
        <v>2180</v>
      </c>
      <c r="F43" s="275" t="s">
        <v>2179</v>
      </c>
      <c r="G43" s="24"/>
    </row>
    <row r="44" spans="1:7" ht="112.5">
      <c r="A44" s="361"/>
      <c r="B44" s="287">
        <v>4.2</v>
      </c>
      <c r="C44" s="286" t="s">
        <v>2177</v>
      </c>
      <c r="D44" s="288">
        <v>42704</v>
      </c>
      <c r="E44" s="289" t="s">
        <v>2369</v>
      </c>
      <c r="F44" s="275" t="s">
        <v>2344</v>
      </c>
      <c r="G44" s="24"/>
    </row>
    <row r="45" spans="1:7" ht="213.75">
      <c r="A45" s="361"/>
      <c r="B45" s="290">
        <v>5</v>
      </c>
      <c r="C45" s="286" t="s">
        <v>2177</v>
      </c>
      <c r="D45" s="288">
        <v>42867</v>
      </c>
      <c r="E45" s="289" t="s">
        <v>12256</v>
      </c>
      <c r="F45" s="275" t="s">
        <v>11978</v>
      </c>
      <c r="G45" s="24"/>
    </row>
    <row r="46" spans="1:7" ht="56.25">
      <c r="A46" s="361"/>
      <c r="B46" s="287">
        <v>5.01</v>
      </c>
      <c r="C46" s="286" t="s">
        <v>2177</v>
      </c>
      <c r="D46" s="288">
        <v>42907</v>
      </c>
      <c r="E46" s="289" t="s">
        <v>14886</v>
      </c>
      <c r="F46" s="275" t="s">
        <v>11978</v>
      </c>
      <c r="G46" s="24"/>
    </row>
    <row r="47" spans="1:7" ht="101.25">
      <c r="A47" s="361"/>
      <c r="B47" s="287">
        <v>5.0999999999999996</v>
      </c>
      <c r="C47" s="286" t="s">
        <v>2177</v>
      </c>
      <c r="D47" s="288">
        <v>43070</v>
      </c>
      <c r="E47" s="289" t="s">
        <v>12456</v>
      </c>
      <c r="F47" s="275" t="s">
        <v>12457</v>
      </c>
      <c r="G47" s="24"/>
    </row>
    <row r="48" spans="1:7" ht="90">
      <c r="A48" s="361"/>
      <c r="B48" s="287">
        <v>5.1100000000000003</v>
      </c>
      <c r="C48" s="286" t="s">
        <v>12684</v>
      </c>
      <c r="D48" s="288">
        <v>43217</v>
      </c>
      <c r="E48" s="289" t="s">
        <v>12786</v>
      </c>
      <c r="F48" s="275" t="s">
        <v>12711</v>
      </c>
      <c r="G48" s="24"/>
    </row>
    <row r="49" spans="1:7" ht="90">
      <c r="A49" s="361"/>
      <c r="B49" s="287">
        <v>5.12</v>
      </c>
      <c r="C49" s="286" t="s">
        <v>12684</v>
      </c>
      <c r="D49" s="288">
        <v>43581</v>
      </c>
      <c r="E49" s="289" t="s">
        <v>12786</v>
      </c>
      <c r="F49" s="275" t="s">
        <v>13315</v>
      </c>
      <c r="G49" s="24"/>
    </row>
    <row r="50" spans="1:7" ht="112.5">
      <c r="A50" s="361"/>
      <c r="B50" s="290">
        <v>6</v>
      </c>
      <c r="C50" s="286" t="s">
        <v>12684</v>
      </c>
      <c r="D50" s="288">
        <v>43964</v>
      </c>
      <c r="E50" s="289" t="s">
        <v>13527</v>
      </c>
      <c r="F50" s="275" t="s">
        <v>13318</v>
      </c>
      <c r="G50" s="24"/>
    </row>
    <row r="51" spans="1:7" ht="56.25">
      <c r="A51" s="361"/>
      <c r="B51" s="287">
        <v>6.01</v>
      </c>
      <c r="C51" s="286" t="s">
        <v>12684</v>
      </c>
      <c r="D51" s="288">
        <v>43970</v>
      </c>
      <c r="E51" s="289" t="s">
        <v>14887</v>
      </c>
      <c r="F51" s="289" t="s">
        <v>13318</v>
      </c>
      <c r="G51" s="24"/>
    </row>
    <row r="52" spans="1:7" ht="56.25">
      <c r="A52" s="361"/>
      <c r="B52" s="287">
        <v>6.1</v>
      </c>
      <c r="C52" s="286" t="s">
        <v>12684</v>
      </c>
      <c r="D52" s="288">
        <v>44314</v>
      </c>
      <c r="E52" s="289" t="s">
        <v>14880</v>
      </c>
      <c r="F52" s="289" t="s">
        <v>14487</v>
      </c>
      <c r="G52" s="24"/>
    </row>
    <row r="53" spans="1:7" ht="56.25">
      <c r="A53" s="361"/>
      <c r="B53" s="287">
        <v>6.2</v>
      </c>
      <c r="C53" s="286" t="s">
        <v>12684</v>
      </c>
      <c r="D53" s="288">
        <v>44678</v>
      </c>
      <c r="E53" s="289" t="s">
        <v>14880</v>
      </c>
      <c r="F53" s="289" t="s">
        <v>14879</v>
      </c>
      <c r="G53" s="24"/>
    </row>
    <row r="54" spans="1:7" ht="56.25">
      <c r="A54" s="361"/>
      <c r="B54" s="287">
        <v>6.21</v>
      </c>
      <c r="C54" s="286" t="s">
        <v>12684</v>
      </c>
      <c r="D54" s="288">
        <v>44687</v>
      </c>
      <c r="E54" s="289" t="s">
        <v>14888</v>
      </c>
      <c r="F54" s="289" t="s">
        <v>14879</v>
      </c>
      <c r="G54" s="24"/>
    </row>
    <row r="55" spans="1:7" ht="56.25">
      <c r="A55" s="361"/>
      <c r="B55" s="287">
        <v>6.22</v>
      </c>
      <c r="C55" s="286" t="s">
        <v>12684</v>
      </c>
      <c r="D55" s="291">
        <v>44692</v>
      </c>
      <c r="E55" s="289" t="s">
        <v>14887</v>
      </c>
      <c r="F55" s="289" t="s">
        <v>14879</v>
      </c>
      <c r="G55" s="24"/>
    </row>
    <row r="56" spans="1:7" ht="90">
      <c r="A56" s="361"/>
      <c r="B56" s="290">
        <v>6.3</v>
      </c>
      <c r="C56" s="286" t="s">
        <v>12684</v>
      </c>
      <c r="D56" s="291">
        <v>45051</v>
      </c>
      <c r="E56" s="289" t="s">
        <v>15144</v>
      </c>
      <c r="F56" s="289" t="s">
        <v>14925</v>
      </c>
      <c r="G56" s="24"/>
    </row>
    <row r="57" spans="1:7" ht="56.25">
      <c r="A57" s="361"/>
      <c r="B57" s="287">
        <v>6.31</v>
      </c>
      <c r="C57" s="286" t="s">
        <v>12684</v>
      </c>
      <c r="D57" s="291">
        <v>45072</v>
      </c>
      <c r="E57" s="289" t="s">
        <v>15146</v>
      </c>
      <c r="F57" s="289" t="s">
        <v>14925</v>
      </c>
      <c r="G57" s="24"/>
    </row>
    <row r="58" spans="1:7" ht="56.25">
      <c r="A58" s="361"/>
      <c r="B58" s="290">
        <v>6.4</v>
      </c>
      <c r="C58" s="286" t="s">
        <v>12684</v>
      </c>
      <c r="D58" s="291">
        <v>45408</v>
      </c>
      <c r="E58" s="289" t="s">
        <v>15148</v>
      </c>
      <c r="F58" s="289" t="s">
        <v>15147</v>
      </c>
      <c r="G58" s="24"/>
    </row>
    <row r="59" spans="1:7" ht="56.25">
      <c r="A59" s="361"/>
      <c r="B59" s="290">
        <v>6.5</v>
      </c>
      <c r="C59" s="286" t="s">
        <v>12684</v>
      </c>
      <c r="D59" s="291">
        <v>45772</v>
      </c>
      <c r="E59" s="289" t="s">
        <v>15217</v>
      </c>
      <c r="F59" s="289" t="s">
        <v>15259</v>
      </c>
      <c r="G59" s="24"/>
    </row>
    <row r="60" spans="1:7" ht="90">
      <c r="A60" s="361"/>
      <c r="B60" s="290">
        <v>6.6</v>
      </c>
      <c r="C60" s="286" t="s">
        <v>12684</v>
      </c>
      <c r="D60" s="291">
        <v>46129</v>
      </c>
      <c r="E60" s="289" t="s">
        <v>15870</v>
      </c>
      <c r="F60" s="292" t="s">
        <v>15352</v>
      </c>
      <c r="G60" s="24"/>
    </row>
    <row r="61" spans="1:7" ht="13.5" thickBot="1">
      <c r="A61" s="362"/>
      <c r="B61" s="363" t="str">
        <f ca="1">OFFSET(L!$C$1,MATCH("General"&amp;"Cpy",L!$A:$A,0)-1,SL,,)</f>
        <v>© 2026 Responsible Minerals Initiative. All rights reserved.</v>
      </c>
      <c r="C61" s="363"/>
      <c r="D61" s="363"/>
      <c r="E61" s="363"/>
      <c r="F61" s="363"/>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82"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24"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105">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9" sqref="D89:E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1"/>
      <c r="B1" s="322"/>
      <c r="C1" s="322"/>
      <c r="D1" s="322"/>
      <c r="E1" s="322"/>
      <c r="F1" s="322"/>
      <c r="G1" s="322"/>
      <c r="H1" s="322"/>
      <c r="I1" s="322"/>
      <c r="J1" s="322"/>
      <c r="K1" s="323"/>
      <c r="L1" s="97"/>
      <c r="P1" s="2"/>
      <c r="Q1" s="2"/>
      <c r="R1" s="2"/>
      <c r="S1" s="2"/>
      <c r="T1" s="2"/>
      <c r="U1" s="2"/>
      <c r="V1" s="2"/>
      <c r="W1" s="2"/>
      <c r="X1" s="2"/>
      <c r="Y1" s="2"/>
      <c r="Z1" s="2"/>
      <c r="AA1" s="2"/>
      <c r="AB1" s="2"/>
      <c r="AC1" s="2"/>
      <c r="AD1" s="2"/>
      <c r="AE1" s="2"/>
      <c r="AF1" s="2"/>
      <c r="AG1" s="2"/>
      <c r="AH1" s="2"/>
    </row>
    <row r="2" spans="1:34" ht="82.35" customHeight="1">
      <c r="A2" s="31"/>
      <c r="B2" s="133"/>
      <c r="C2" s="32"/>
      <c r="D2" s="324" t="str">
        <f ca="1">OFFSET(L!$C$1,MATCH("Declaration"&amp;ADDRESS(ROW(),COLUMN(),4),L!$A:$A,0)-1,SL,,)</f>
        <v>Conflict Minerals Reporting Template (CMRT)</v>
      </c>
      <c r="E2" s="325"/>
      <c r="F2" s="325"/>
      <c r="G2" s="325"/>
      <c r="H2" s="325"/>
      <c r="I2" s="325"/>
      <c r="J2" s="326"/>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34"/>
      <c r="G3" s="334"/>
      <c r="H3" s="334"/>
      <c r="I3" s="145"/>
      <c r="J3" s="135" t="s">
        <v>15370</v>
      </c>
      <c r="K3" s="33"/>
      <c r="L3" s="97"/>
      <c r="P3" s="42">
        <f>MATCH($D$3,LN,0)</f>
        <v>1</v>
      </c>
    </row>
    <row r="4" spans="1:34" ht="15.75">
      <c r="A4" s="31"/>
      <c r="B4" s="330" t="str">
        <f ca="1">OFFSET(L!$C$1,MATCH("Declaration"&amp;ADDRESS(ROW(),COLUMN(),4),L!$A:$A,0)-1,SL,,)</f>
        <v>The purpose of this document is to collect sourcing information on tin, tantalum, tungsten and gold used in products</v>
      </c>
      <c r="C4" s="330"/>
      <c r="D4" s="330"/>
      <c r="E4" s="330"/>
      <c r="F4" s="330"/>
      <c r="G4" s="330"/>
      <c r="H4" s="330"/>
      <c r="I4" s="335" t="str">
        <f ca="1">OFFSET(L!$C$1,MATCH("Declaration"&amp;ADDRESS(ROW(),COLUMN(),4),L!$A:$A,0)-1,SL,,)</f>
        <v>Link to Terms &amp; Conditions</v>
      </c>
      <c r="J4" s="335"/>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0" t="str">
        <f ca="1">OFFSET(L!$C$1,MATCH("Declaration"&amp;ADDRESS(ROW(),COLUMN(),4),L!$A:$A,0)-1,SL,,)</f>
        <v>Mandatory fields are noted with an asterisk (*).  Consult the instructions tab for guidance on how to answer each question.</v>
      </c>
      <c r="C6" s="330"/>
      <c r="D6" s="330"/>
      <c r="E6" s="330"/>
      <c r="F6" s="330"/>
      <c r="G6" s="330"/>
      <c r="H6" s="330"/>
      <c r="I6" s="330"/>
      <c r="J6" s="330"/>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39" t="str">
        <f ca="1">OFFSET(L!$C$1,MATCH("Declaration"&amp;ADDRESS(ROW(),COLUMN(),4),L!$A:$A,0)-1,SL,,)</f>
        <v>Company Information</v>
      </c>
      <c r="C7" s="339"/>
      <c r="D7" s="339"/>
      <c r="E7" s="339"/>
      <c r="F7" s="339"/>
      <c r="G7" s="339"/>
      <c r="H7" s="339"/>
      <c r="I7" s="339"/>
      <c r="J7" s="339"/>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27" t="s">
        <v>15879</v>
      </c>
      <c r="E8" s="328"/>
      <c r="F8" s="328"/>
      <c r="G8" s="328"/>
      <c r="H8" s="328"/>
      <c r="I8" s="328"/>
      <c r="J8" s="329"/>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36" t="s">
        <v>479</v>
      </c>
      <c r="E9" s="337"/>
      <c r="F9" s="337"/>
      <c r="G9" s="338"/>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40" t="str">
        <f ca="1">OFFSET(L!$C$1,MATCH("Declaration"&amp;ADDRESS(ROW(),COLUMN(),4)&amp;LEFT($D$9,1),L!$A:$A,0)-1,SL,,)</f>
        <v>Description of Scope:</v>
      </c>
      <c r="C10" s="119"/>
      <c r="D10" s="331"/>
      <c r="E10" s="332"/>
      <c r="F10" s="332"/>
      <c r="G10" s="332"/>
      <c r="H10" s="332"/>
      <c r="I10" s="332"/>
      <c r="J10" s="333"/>
      <c r="K10" s="33"/>
      <c r="L10" s="112"/>
      <c r="Q10" s="2"/>
      <c r="R10" s="2"/>
      <c r="S10" s="2"/>
      <c r="T10" s="2"/>
      <c r="U10" s="2"/>
      <c r="V10" s="2"/>
      <c r="W10" s="2"/>
      <c r="X10" s="2"/>
      <c r="Y10" s="2"/>
      <c r="Z10" s="2"/>
      <c r="AA10" s="2"/>
      <c r="AB10" s="2"/>
      <c r="AC10" s="2"/>
      <c r="AD10" s="2"/>
      <c r="AE10" s="2"/>
      <c r="AF10" s="2"/>
      <c r="AG10" s="2"/>
      <c r="AH10" s="2"/>
    </row>
    <row r="11" spans="1:34" ht="15.75">
      <c r="A11" s="35"/>
      <c r="B11" s="341"/>
      <c r="C11" s="119"/>
      <c r="D11" s="344" t="str">
        <f ca="1">IF(D9=Q9,OFFSET(L!$C$1,MATCH("Declaration"&amp;ADDRESS(ROW(),COLUMN(),4),L!$A:$A,0)-1,SL,,),"")</f>
        <v/>
      </c>
      <c r="E11" s="345"/>
      <c r="F11" s="345"/>
      <c r="G11" s="345"/>
      <c r="H11" s="345"/>
      <c r="I11" s="345"/>
      <c r="J11" s="346"/>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294"/>
      <c r="E12" s="295"/>
      <c r="F12" s="295"/>
      <c r="G12" s="295"/>
      <c r="H12" s="295"/>
      <c r="I12" s="295"/>
      <c r="J12" s="296"/>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294"/>
      <c r="E13" s="295"/>
      <c r="F13" s="295"/>
      <c r="G13" s="295"/>
      <c r="H13" s="295"/>
      <c r="I13" s="295"/>
      <c r="J13" s="296"/>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294"/>
      <c r="E14" s="295"/>
      <c r="F14" s="295"/>
      <c r="G14" s="295"/>
      <c r="H14" s="295"/>
      <c r="I14" s="295"/>
      <c r="J14" s="296"/>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294" t="s">
        <v>15880</v>
      </c>
      <c r="E15" s="295"/>
      <c r="F15" s="295"/>
      <c r="G15" s="295"/>
      <c r="H15" s="295"/>
      <c r="I15" s="295"/>
      <c r="J15" s="296"/>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297" t="s">
        <v>15881</v>
      </c>
      <c r="E16" s="298"/>
      <c r="F16" s="298"/>
      <c r="G16" s="298"/>
      <c r="H16" s="298"/>
      <c r="I16" s="298"/>
      <c r="J16" s="299"/>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294" t="s">
        <v>15882</v>
      </c>
      <c r="E17" s="295"/>
      <c r="F17" s="295"/>
      <c r="G17" s="295"/>
      <c r="H17" s="295"/>
      <c r="I17" s="295"/>
      <c r="J17" s="296"/>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00" t="s">
        <v>15880</v>
      </c>
      <c r="E18" s="301"/>
      <c r="F18" s="301"/>
      <c r="G18" s="301"/>
      <c r="H18" s="301"/>
      <c r="I18" s="301"/>
      <c r="J18" s="302"/>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294"/>
      <c r="E19" s="295"/>
      <c r="F19" s="295"/>
      <c r="G19" s="295"/>
      <c r="H19" s="295"/>
      <c r="I19" s="295"/>
      <c r="J19" s="296"/>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297" t="s">
        <v>15881</v>
      </c>
      <c r="E20" s="298"/>
      <c r="F20" s="298"/>
      <c r="G20" s="298"/>
      <c r="H20" s="298"/>
      <c r="I20" s="298"/>
      <c r="J20" s="299"/>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03" t="s">
        <v>15882</v>
      </c>
      <c r="E21" s="304"/>
      <c r="F21" s="304"/>
      <c r="G21" s="304"/>
      <c r="H21" s="304"/>
      <c r="I21" s="304"/>
      <c r="J21" s="305"/>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11">
        <v>46294</v>
      </c>
      <c r="E22" s="312"/>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49"/>
      <c r="E23" s="349"/>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13" t="str">
        <f ca="1">OFFSET(L!$C$1,MATCH("Declaration"&amp;ADDRESS(ROW(),COLUMN(),4),L!$A:$A,0)-1,SL,,)</f>
        <v>Answer the following questions 1 - 8 based on the declaration scope indicated above</v>
      </c>
      <c r="C24" s="313"/>
      <c r="D24" s="313"/>
      <c r="E24" s="313"/>
      <c r="F24" s="313"/>
      <c r="G24" s="313"/>
      <c r="H24" s="313"/>
      <c r="I24" s="313"/>
      <c r="J24" s="313"/>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20" t="str">
        <f ca="1">OFFSET(L!$C$1,MATCH("Declaration"&amp;ADDRESS(ROW(),COLUMN(),4),L!$A:$A,0)-1,SL,,)</f>
        <v>Answer</v>
      </c>
      <c r="E25" s="320"/>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09" t="s">
        <v>474</v>
      </c>
      <c r="E26" s="310"/>
      <c r="F26" s="11"/>
      <c r="G26" s="317"/>
      <c r="H26" s="318"/>
      <c r="I26" s="318"/>
      <c r="J26" s="319"/>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309" t="s">
        <v>474</v>
      </c>
      <c r="E27" s="310"/>
      <c r="F27" s="11"/>
      <c r="G27" s="317"/>
      <c r="H27" s="318"/>
      <c r="I27" s="318"/>
      <c r="J27" s="319"/>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09" t="s">
        <v>474</v>
      </c>
      <c r="E28" s="310"/>
      <c r="F28" s="11"/>
      <c r="G28" s="317"/>
      <c r="H28" s="318"/>
      <c r="I28" s="318"/>
      <c r="J28" s="319"/>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09" t="s">
        <v>474</v>
      </c>
      <c r="E29" s="310"/>
      <c r="F29" s="11"/>
      <c r="G29" s="317"/>
      <c r="H29" s="318"/>
      <c r="I29" s="318"/>
      <c r="J29" s="319"/>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14" t="str">
        <f ca="1">D25</f>
        <v>Answer</v>
      </c>
      <c r="E31" s="314"/>
      <c r="F31" s="17"/>
      <c r="G31" s="41" t="str">
        <f ca="1">G25</f>
        <v>Comments</v>
      </c>
      <c r="H31" s="41"/>
      <c r="I31" s="41"/>
      <c r="J31" s="80"/>
      <c r="K31" s="33"/>
      <c r="L31" s="108" t="s">
        <v>1197</v>
      </c>
      <c r="P31" s="42">
        <f>COUNTIF(D$26:D$29,"No")</f>
        <v>4</v>
      </c>
      <c r="Q31" s="42" t="str">
        <f>IF(P31=4,""," (*)")</f>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15"/>
      <c r="E32" s="316"/>
      <c r="F32" s="44"/>
      <c r="G32" s="317"/>
      <c r="H32" s="318"/>
      <c r="I32" s="318"/>
      <c r="J32" s="319"/>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309"/>
      <c r="E33" s="310"/>
      <c r="F33" s="44"/>
      <c r="G33" s="317"/>
      <c r="H33" s="318"/>
      <c r="I33" s="318"/>
      <c r="J33" s="319"/>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09"/>
      <c r="E34" s="310"/>
      <c r="F34" s="44"/>
      <c r="G34" s="317"/>
      <c r="H34" s="318"/>
      <c r="I34" s="318"/>
      <c r="J34" s="319"/>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09"/>
      <c r="E35" s="310"/>
      <c r="F35" s="44"/>
      <c r="G35" s="317"/>
      <c r="H35" s="318"/>
      <c r="I35" s="318"/>
      <c r="J35" s="319"/>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14" t="str">
        <f ca="1">D25</f>
        <v>Answer</v>
      </c>
      <c r="E37" s="314"/>
      <c r="F37" s="17"/>
      <c r="G37" s="41" t="str">
        <f ca="1">G25</f>
        <v>Comments</v>
      </c>
      <c r="H37" s="348"/>
      <c r="I37" s="348"/>
      <c r="J37" s="348"/>
      <c r="K37" s="33"/>
      <c r="L37" s="108" t="s">
        <v>1197</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09"/>
      <c r="E38" s="310"/>
      <c r="F38" s="44"/>
      <c r="G38" s="317"/>
      <c r="H38" s="318"/>
      <c r="I38" s="318"/>
      <c r="J38" s="319"/>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309"/>
      <c r="E39" s="310"/>
      <c r="F39" s="44"/>
      <c r="G39" s="317"/>
      <c r="H39" s="318"/>
      <c r="I39" s="318"/>
      <c r="J39" s="319"/>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309"/>
      <c r="E40" s="310"/>
      <c r="F40" s="44"/>
      <c r="G40" s="317"/>
      <c r="H40" s="318"/>
      <c r="I40" s="318"/>
      <c r="J40" s="319"/>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09"/>
      <c r="E41" s="310"/>
      <c r="F41" s="44"/>
      <c r="G41" s="317"/>
      <c r="H41" s="318"/>
      <c r="I41" s="318"/>
      <c r="J41" s="319"/>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14" t="str">
        <f ca="1">D25</f>
        <v>Answer</v>
      </c>
      <c r="E43" s="314"/>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09"/>
      <c r="E44" s="310"/>
      <c r="F44" s="44"/>
      <c r="G44" s="317"/>
      <c r="H44" s="318"/>
      <c r="I44" s="318"/>
      <c r="J44" s="319"/>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309"/>
      <c r="E45" s="310"/>
      <c r="F45" s="44"/>
      <c r="G45" s="317"/>
      <c r="H45" s="318"/>
      <c r="I45" s="318"/>
      <c r="J45" s="319"/>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09"/>
      <c r="E46" s="310"/>
      <c r="F46" s="44"/>
      <c r="G46" s="317"/>
      <c r="H46" s="318"/>
      <c r="I46" s="318"/>
      <c r="J46" s="319"/>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09"/>
      <c r="E47" s="310"/>
      <c r="F47" s="44"/>
      <c r="G47" s="317"/>
      <c r="H47" s="318"/>
      <c r="I47" s="318"/>
      <c r="J47" s="319"/>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14" t="str">
        <f ca="1">D25</f>
        <v>Answer</v>
      </c>
      <c r="E49" s="314"/>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09"/>
      <c r="E50" s="310"/>
      <c r="F50" s="44"/>
      <c r="G50" s="317"/>
      <c r="H50" s="318"/>
      <c r="I50" s="318"/>
      <c r="J50" s="319"/>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309"/>
      <c r="E51" s="310"/>
      <c r="F51" s="44"/>
      <c r="G51" s="317"/>
      <c r="H51" s="318"/>
      <c r="I51" s="318"/>
      <c r="J51" s="319"/>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09"/>
      <c r="E52" s="310"/>
      <c r="F52" s="44"/>
      <c r="G52" s="317"/>
      <c r="H52" s="318"/>
      <c r="I52" s="318"/>
      <c r="J52" s="319"/>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09"/>
      <c r="E53" s="310"/>
      <c r="F53" s="44"/>
      <c r="G53" s="317"/>
      <c r="H53" s="318"/>
      <c r="I53" s="318"/>
      <c r="J53" s="319"/>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9" t="str">
        <f ca="1">OFFSET(L!$C$1,MATCH("Declaration"&amp;ADDRESS(ROW(),COLUMN(),4),L!$A:$A,0)-1,SL,,)&amp;Q$37</f>
        <v xml:space="preserve">6) What percentage of relevant suppliers have provided a response to your supply chain survey? </v>
      </c>
      <c r="C55" s="9"/>
      <c r="D55" s="314" t="str">
        <f ca="1">D25</f>
        <v>Answer</v>
      </c>
      <c r="E55" s="314"/>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42"/>
      <c r="E56" s="343"/>
      <c r="F56" s="44"/>
      <c r="G56" s="317"/>
      <c r="H56" s="318"/>
      <c r="I56" s="318"/>
      <c r="J56" s="319"/>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42"/>
      <c r="E57" s="343"/>
      <c r="F57" s="44"/>
      <c r="G57" s="317"/>
      <c r="H57" s="318"/>
      <c r="I57" s="318"/>
      <c r="J57" s="319"/>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42"/>
      <c r="E58" s="343"/>
      <c r="F58" s="44"/>
      <c r="G58" s="317"/>
      <c r="H58" s="318"/>
      <c r="I58" s="318"/>
      <c r="J58" s="319"/>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42"/>
      <c r="E59" s="343"/>
      <c r="F59" s="44"/>
      <c r="G59" s="317"/>
      <c r="H59" s="318"/>
      <c r="I59" s="318"/>
      <c r="J59" s="319"/>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9" t="str">
        <f ca="1">OFFSET(L!$C$1,MATCH("Declaration"&amp;ADDRESS(ROW(),COLUMN(),4),L!$A:$A,0)-1,SL,,)&amp;Q$37</f>
        <v xml:space="preserve">7) Have you identified all of the smelters supplying the 3TG to your supply chain? </v>
      </c>
      <c r="C61" s="9"/>
      <c r="D61" s="314" t="str">
        <f ca="1">D25</f>
        <v>Answer</v>
      </c>
      <c r="E61" s="314"/>
      <c r="F61" s="17"/>
      <c r="G61" s="41" t="str">
        <f ca="1">G25</f>
        <v>Comments</v>
      </c>
      <c r="H61" s="347"/>
      <c r="I61" s="347"/>
      <c r="J61" s="347"/>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15"/>
      <c r="E62" s="316"/>
      <c r="F62" s="44"/>
      <c r="G62" s="317"/>
      <c r="H62" s="318"/>
      <c r="I62" s="318"/>
      <c r="J62" s="319"/>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309"/>
      <c r="E63" s="310"/>
      <c r="F63" s="44"/>
      <c r="G63" s="317"/>
      <c r="H63" s="318"/>
      <c r="I63" s="318"/>
      <c r="J63" s="319"/>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09"/>
      <c r="E64" s="310"/>
      <c r="F64" s="44"/>
      <c r="G64" s="317"/>
      <c r="H64" s="318"/>
      <c r="I64" s="318"/>
      <c r="J64" s="319"/>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09"/>
      <c r="E65" s="310"/>
      <c r="F65" s="44"/>
      <c r="G65" s="317"/>
      <c r="H65" s="318"/>
      <c r="I65" s="318"/>
      <c r="J65" s="319"/>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14" t="str">
        <f ca="1">D25</f>
        <v>Answer</v>
      </c>
      <c r="E67" s="314"/>
      <c r="F67" s="17"/>
      <c r="G67" s="41" t="str">
        <f ca="1">G25</f>
        <v>Comments</v>
      </c>
      <c r="H67" s="347" t="str">
        <f>IF(Q75="(*)","Click here to enter smelter names","")</f>
        <v/>
      </c>
      <c r="I67" s="347"/>
      <c r="J67" s="347"/>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09"/>
      <c r="E68" s="310"/>
      <c r="F68" s="45"/>
      <c r="G68" s="317"/>
      <c r="H68" s="318"/>
      <c r="I68" s="318"/>
      <c r="J68" s="319"/>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309"/>
      <c r="E69" s="310"/>
      <c r="F69" s="45"/>
      <c r="G69" s="317"/>
      <c r="H69" s="318"/>
      <c r="I69" s="318"/>
      <c r="J69" s="319"/>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09"/>
      <c r="E70" s="310"/>
      <c r="F70" s="45"/>
      <c r="G70" s="317"/>
      <c r="H70" s="318"/>
      <c r="I70" s="318"/>
      <c r="J70" s="319"/>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09"/>
      <c r="E71" s="310"/>
      <c r="F71" s="47"/>
      <c r="G71" s="317"/>
      <c r="H71" s="318"/>
      <c r="I71" s="318"/>
      <c r="J71" s="319"/>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7" t="str">
        <f ca="1">OFFSET(L!$C$1,MATCH("Declaration"&amp;ADDRESS(ROW(),COLUMN(),4),L!$A:$A,0)-1,SL,,)</f>
        <v>Answer the Following Questions at a Company Level</v>
      </c>
      <c r="C73" s="357"/>
      <c r="D73" s="357"/>
      <c r="E73" s="357"/>
      <c r="F73" s="357"/>
      <c r="G73" s="357"/>
      <c r="H73" s="357"/>
      <c r="I73" s="357"/>
      <c r="J73" s="35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20" t="str">
        <f ca="1">D25</f>
        <v>Answer</v>
      </c>
      <c r="E74" s="320"/>
      <c r="F74" s="50"/>
      <c r="G74" s="320" t="str">
        <f ca="1">G25</f>
        <v>Comments</v>
      </c>
      <c r="H74" s="320" t="e">
        <f>HLOOKUP(SL,LT,$O74,0)</f>
        <v>#NAME?</v>
      </c>
      <c r="I74" s="320"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v>
      </c>
      <c r="C75" s="54"/>
      <c r="D75" s="309" t="s">
        <v>473</v>
      </c>
      <c r="E75" s="310"/>
      <c r="F75" s="54"/>
      <c r="G75" s="317"/>
      <c r="H75" s="318"/>
      <c r="I75" s="318"/>
      <c r="J75" s="319"/>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55"/>
      <c r="H76" s="355"/>
      <c r="I76" s="355"/>
      <c r="J76" s="35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309" t="s">
        <v>473</v>
      </c>
      <c r="E77" s="310"/>
      <c r="F77" s="54"/>
      <c r="G77" s="306" t="s">
        <v>15883</v>
      </c>
      <c r="H77" s="307"/>
      <c r="I77" s="307"/>
      <c r="J77" s="308"/>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309" t="s">
        <v>474</v>
      </c>
      <c r="E79" s="310"/>
      <c r="F79" s="54"/>
      <c r="G79" s="317"/>
      <c r="H79" s="318"/>
      <c r="I79" s="318"/>
      <c r="J79" s="319"/>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309" t="s">
        <v>473</v>
      </c>
      <c r="E81" s="310"/>
      <c r="F81" s="54"/>
      <c r="G81" s="317"/>
      <c r="H81" s="318"/>
      <c r="I81" s="318"/>
      <c r="J81" s="319"/>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309" t="s">
        <v>14427</v>
      </c>
      <c r="E83" s="310"/>
      <c r="F83" s="54"/>
      <c r="G83" s="317"/>
      <c r="H83" s="318"/>
      <c r="I83" s="318"/>
      <c r="J83" s="319"/>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53" t="s">
        <v>473</v>
      </c>
      <c r="E85" s="354"/>
      <c r="F85" s="54"/>
      <c r="G85" s="317"/>
      <c r="H85" s="318"/>
      <c r="I85" s="318"/>
      <c r="J85" s="319"/>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55"/>
      <c r="H86" s="355"/>
      <c r="I86" s="355"/>
      <c r="J86" s="35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309" t="s">
        <v>474</v>
      </c>
      <c r="E87" s="310"/>
      <c r="F87" s="54"/>
      <c r="G87" s="317"/>
      <c r="H87" s="318"/>
      <c r="I87" s="318"/>
      <c r="J87" s="319"/>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56"/>
      <c r="H88" s="356"/>
      <c r="I88" s="356"/>
      <c r="J88" s="356"/>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v>
      </c>
      <c r="C89" s="54"/>
      <c r="D89" s="309" t="s">
        <v>474</v>
      </c>
      <c r="E89" s="310"/>
      <c r="F89" s="54"/>
      <c r="G89" s="317"/>
      <c r="H89" s="318"/>
      <c r="I89" s="318"/>
      <c r="J89" s="319"/>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52" t="str">
        <f>IF(OR($D$8="",$I$3=""),"","Click here to check required fields completion")</f>
        <v/>
      </c>
      <c r="C90" s="352"/>
      <c r="D90" s="352"/>
      <c r="E90" s="352"/>
      <c r="F90" s="352"/>
      <c r="G90" s="352"/>
      <c r="H90" s="352"/>
      <c r="I90" s="352"/>
      <c r="J90" s="352"/>
      <c r="K90" s="33"/>
      <c r="L90" s="97"/>
      <c r="P90" s="2"/>
      <c r="Q90" s="2"/>
      <c r="R90" s="2"/>
      <c r="S90" s="2"/>
      <c r="T90" s="2"/>
      <c r="U90" s="2"/>
      <c r="V90" s="2"/>
      <c r="W90" s="2"/>
      <c r="X90" s="2"/>
      <c r="Y90" s="2"/>
      <c r="Z90" s="2"/>
      <c r="AA90" s="2"/>
      <c r="AB90" s="2"/>
      <c r="AC90" s="2"/>
      <c r="AD90" s="2"/>
      <c r="AE90" s="2"/>
      <c r="AF90" s="2"/>
      <c r="AG90" s="2"/>
      <c r="AH90" s="2"/>
    </row>
    <row r="91" spans="1:34" ht="15.75" thickBot="1">
      <c r="A91" s="350" t="str">
        <f ca="1">OFFSET(L!$C$1,MATCH("General"&amp;"Cpy",L!$A:$A,0)-1,SL,,)</f>
        <v>© 2026 Responsible Minerals Initiative. All rights reserved.</v>
      </c>
      <c r="B91" s="351"/>
      <c r="C91" s="351"/>
      <c r="D91" s="351"/>
      <c r="E91" s="351"/>
      <c r="F91" s="351"/>
      <c r="G91" s="351"/>
      <c r="H91" s="351"/>
      <c r="I91" s="351"/>
      <c r="J91" s="351"/>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3" t="str">
        <f>IF(AND(OR($D$26="Yes",$D$26=""),OR($D$32="Yes",$D$32="")),"Yes","")</f>
        <v/>
      </c>
      <c r="E96" s="263" t="str">
        <f>IF(AND(OR($D$26="Yes",$D$26=""),OR($D$32="Yes",$D$32="")),"100%","")</f>
        <v/>
      </c>
      <c r="G96" s="263" t="str">
        <f>IF(OR($D$26="Yes",$D$26=""),"Yes","")</f>
        <v/>
      </c>
    </row>
    <row r="97" spans="2:7" ht="13.5" hidden="1" customHeight="1">
      <c r="B97" s="53" t="s">
        <v>474</v>
      </c>
      <c r="D97" s="263" t="str">
        <f>IF(AND(OR($D$26="Yes",$D$26=""),OR($D$32="Yes",$D$32="")),"No","")</f>
        <v/>
      </c>
      <c r="E97" s="263" t="str">
        <f>IF(AND(OR($D$26="Yes",$D$26=""),OR($D$32="Yes",$D$32="")),"Greater than 90%","")</f>
        <v/>
      </c>
      <c r="G97" s="263" t="str">
        <f>IF(OR($D$26="Yes",$D$26=""),"No","")</f>
        <v/>
      </c>
    </row>
    <row r="98" spans="2:7" ht="15.75" hidden="1">
      <c r="B98" s="53" t="s">
        <v>475</v>
      </c>
      <c r="D98" s="263" t="str">
        <f>IF(AND(OR($D$26="Yes",$D$26=""),OR($D$32="Yes",$D$32="")),"Unknown","")</f>
        <v/>
      </c>
      <c r="E98" s="263" t="str">
        <f>IF(AND(OR($D$26="Yes",$D$26=""),OR($D$32="Yes",$D$32="")),"Greater than 75%","")</f>
        <v/>
      </c>
      <c r="G98" s="263" t="str">
        <f>IF(OR($D$27="Yes",$D$27=""),"Yes","")</f>
        <v/>
      </c>
    </row>
    <row r="99" spans="2:7" ht="15.75" hidden="1">
      <c r="B99" s="172">
        <v>1</v>
      </c>
      <c r="D99" s="263" t="str">
        <f>IF(AND(OR($D$27="Yes",$D$27=""),OR($D$33="Yes",$D$33="")),"Yes","")</f>
        <v/>
      </c>
      <c r="E99" s="263" t="str">
        <f>IF(AND(OR($D$26="Yes",$D$26=""),OR($D$32="Yes",$D$32="")),"Greater than 50%","")</f>
        <v/>
      </c>
      <c r="G99" s="263" t="str">
        <f>IF(OR($D$27="Yes",$D$27=""),"No","")</f>
        <v/>
      </c>
    </row>
    <row r="100" spans="2:7" ht="15.75" hidden="1">
      <c r="B100" s="219" t="s">
        <v>2370</v>
      </c>
      <c r="D100" s="263" t="str">
        <f>IF(AND(OR($D$27="Yes",$D$27=""),OR($D$33="Yes",$D$33="")),"No","")</f>
        <v/>
      </c>
      <c r="E100" s="263" t="str">
        <f>IF(AND(OR($D$26="Yes",$D$26=""),OR($D$32="Yes",$D$32="")),"50% or less","")</f>
        <v/>
      </c>
      <c r="G100" s="263" t="str">
        <f>IF(OR($D$28="Yes",$D$28=""),"Yes","")</f>
        <v/>
      </c>
    </row>
    <row r="101" spans="2:7" ht="15.75" hidden="1">
      <c r="B101" s="219" t="s">
        <v>2371</v>
      </c>
      <c r="D101" s="263" t="str">
        <f>IF(AND(OR($D$27="Yes",$D$27=""),OR($D$33="Yes",$D$33="")),"Unknown","")</f>
        <v/>
      </c>
      <c r="E101" s="263" t="str">
        <f>IF(AND(OR($D$26="Yes",$D$26=""),OR($D$32="Yes",$D$32="")),"None","")</f>
        <v/>
      </c>
      <c r="G101" s="263" t="str">
        <f>IF(OR($D$28="Yes",$D$28=""),"No","")</f>
        <v/>
      </c>
    </row>
    <row r="102" spans="2:7" ht="15.75" hidden="1">
      <c r="B102" s="219" t="s">
        <v>2372</v>
      </c>
      <c r="D102" s="263" t="str">
        <f>IF(AND(OR($D$28="Yes",$D$28=""),OR($D$34="Yes",$D$34="")),"Yes","")</f>
        <v/>
      </c>
      <c r="E102" s="263" t="str">
        <f>IF(AND(OR($D$27="Yes",$D$27=""),OR($D$33="Yes",$D$33="")),"100%","")</f>
        <v/>
      </c>
      <c r="G102" s="263" t="str">
        <f>IF(OR($D$29="Yes",$D$29=""),"Yes","")</f>
        <v/>
      </c>
    </row>
    <row r="103" spans="2:7" ht="15.75" hidden="1">
      <c r="B103" s="219" t="s">
        <v>2373</v>
      </c>
      <c r="D103" s="263" t="str">
        <f>IF(AND(OR($D$28="Yes",$D$28=""),OR($D$34="Yes",$D$34="")),"No","")</f>
        <v/>
      </c>
      <c r="E103" s="263" t="str">
        <f>IF(AND(OR($D$27="Yes",$D$27=""),OR($D$33="Yes",$D$33="")),"Greater than 90%","")</f>
        <v/>
      </c>
      <c r="G103" s="263" t="str">
        <f>IF(OR($D$29="Yes",$D$29=""),"No","")</f>
        <v/>
      </c>
    </row>
    <row r="104" spans="2:7" ht="15.75" hidden="1">
      <c r="B104" s="219" t="s">
        <v>476</v>
      </c>
      <c r="D104" s="263" t="str">
        <f>IF(AND(OR($D$28="Yes",$D$28=""),OR($D$34="Yes",$D$34="")),"Unknown","")</f>
        <v/>
      </c>
      <c r="E104" s="263" t="str">
        <f>IF(AND(OR($D$27="Yes",$D$27=""),OR($D$33="Yes",$D$33="")),"Greater than 75%","")</f>
        <v/>
      </c>
    </row>
    <row r="105" spans="2:7" ht="15.75" hidden="1">
      <c r="B105" s="219" t="s">
        <v>14427</v>
      </c>
      <c r="D105" s="263" t="str">
        <f>IF(AND(OR($D$29="Yes",$D$29=""),OR($D$35="Yes",$D$35="")),"Yes","")</f>
        <v/>
      </c>
      <c r="E105" s="263" t="str">
        <f>IF(AND(OR($D$27="Yes",$D$27=""),OR($D$33="Yes",$D$33="")),"Greater than 50%","")</f>
        <v/>
      </c>
    </row>
    <row r="106" spans="2:7" ht="15.75" hidden="1">
      <c r="B106" s="219" t="s">
        <v>11949</v>
      </c>
      <c r="D106" s="263" t="str">
        <f>IF(AND(OR($D$29="Yes",$D$29=""),OR($D$35="Yes",$D$35="")),"No","")</f>
        <v/>
      </c>
      <c r="E106" s="263" t="str">
        <f>IF(AND(OR($D$27="Yes",$D$27=""),OR($D$33="Yes",$D$33="")),"50% or less","")</f>
        <v/>
      </c>
    </row>
    <row r="107" spans="2:7" ht="15.75" hidden="1">
      <c r="B107" s="219" t="s">
        <v>474</v>
      </c>
      <c r="D107" s="263" t="str">
        <f>IF(AND(OR($D$29="Yes",$D$29=""),OR($D$35="Yes",$D$35="")),"Unknown","")</f>
        <v/>
      </c>
      <c r="E107" s="263" t="str">
        <f>IF(AND(OR($D$27="Yes",$D$27=""),OR($D$33="Yes",$D$33="")),"None","")</f>
        <v/>
      </c>
    </row>
    <row r="108" spans="2:7" ht="15.75" hidden="1">
      <c r="B108" s="219" t="s">
        <v>13454</v>
      </c>
      <c r="E108" s="263" t="str">
        <f>IF(AND(OR($D$28="Yes",$D$28=""),OR($D$34="Yes",$D$34="")),"100%","")</f>
        <v/>
      </c>
    </row>
    <row r="109" spans="2:7" ht="15.75" hidden="1">
      <c r="B109" s="219" t="s">
        <v>13456</v>
      </c>
      <c r="E109" s="263" t="str">
        <f>IF(AND(OR($D$28="Yes",$D$28=""),OR($D$34="Yes",$D$34="")),"Greater than 90%","")</f>
        <v/>
      </c>
    </row>
    <row r="110" spans="2:7" ht="15.75" hidden="1">
      <c r="B110" s="219" t="s">
        <v>13457</v>
      </c>
      <c r="E110" s="263" t="str">
        <f>IF(AND(OR($D$28="Yes",$D$28=""),OR($D$34="Yes",$D$34="")),"Greater than 75%","")</f>
        <v/>
      </c>
    </row>
    <row r="111" spans="2:7" ht="15.75" hidden="1">
      <c r="B111" s="219" t="s">
        <v>474</v>
      </c>
      <c r="E111" s="263" t="str">
        <f>IF(AND(OR($D$28="Yes",$D$28=""),OR($D$34="Yes",$D$34="")),"Greater than 50%","")</f>
        <v/>
      </c>
    </row>
    <row r="112" spans="2:7" ht="15" hidden="1" customHeight="1">
      <c r="E112" s="263" t="str">
        <f>IF(AND(OR($D$28="Yes",$D$28=""),OR($D$34="Yes",$D$34="")),"50% or less","")</f>
        <v/>
      </c>
    </row>
    <row r="113" spans="5:5" ht="15" hidden="1" customHeight="1">
      <c r="E113" s="263" t="str">
        <f>IF(AND(OR($D$28="Yes",$D$28=""),OR($D$34="Yes",$D$34="")),"None","")</f>
        <v/>
      </c>
    </row>
    <row r="114" spans="5:5" ht="15" hidden="1" customHeight="1">
      <c r="E114" s="263" t="str">
        <f>IF(AND(OR($D$29="Yes",$D$29=""),OR($D$35="Yes",$D$35="")),"100%","")</f>
        <v/>
      </c>
    </row>
    <row r="115" spans="5:5" ht="15" hidden="1" customHeight="1">
      <c r="E115" s="263" t="str">
        <f>IF(AND(OR($D$29="Yes",$D$29=""),OR($D$35="Yes",$D$35="")),"Greater than 90%","")</f>
        <v/>
      </c>
    </row>
    <row r="116" spans="5:5" ht="15" hidden="1" customHeight="1">
      <c r="E116" s="263" t="str">
        <f>IF(AND(OR($D$29="Yes",$D$29=""),OR($D$35="Yes",$D$35="")),"Greater than 75%","")</f>
        <v/>
      </c>
    </row>
    <row r="117" spans="5:5" ht="15" hidden="1" customHeight="1">
      <c r="E117" s="263" t="str">
        <f>IF(AND(OR($D$29="Yes",$D$29=""),OR($D$35="Yes",$D$35="")),"Greater than 50%","")</f>
        <v/>
      </c>
    </row>
    <row r="118" spans="5:5" ht="15" hidden="1" customHeight="1">
      <c r="E118" s="263" t="str">
        <f>IF(AND(OR($D$29="Yes",$D$29=""),OR($D$35="Yes",$D$35="")),"50% or less","")</f>
        <v/>
      </c>
    </row>
    <row r="119" spans="5:5" ht="15" hidden="1" customHeight="1">
      <c r="E119" s="263"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G26:J26"/>
    <mergeCell ref="G28:J28"/>
    <mergeCell ref="D28:E28"/>
    <mergeCell ref="G83:J83"/>
    <mergeCell ref="G79:J79"/>
    <mergeCell ref="H67:J67"/>
    <mergeCell ref="D77:E77"/>
    <mergeCell ref="G74:I74"/>
    <mergeCell ref="D74:E74"/>
    <mergeCell ref="G76:J76"/>
    <mergeCell ref="D67:E67"/>
    <mergeCell ref="G70:J70"/>
    <mergeCell ref="G68:J68"/>
    <mergeCell ref="G71:J71"/>
    <mergeCell ref="G69:J69"/>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71:E71"/>
    <mergeCell ref="G75:J75"/>
    <mergeCell ref="D70:E70"/>
    <mergeCell ref="D75:E75"/>
    <mergeCell ref="B73:J73"/>
    <mergeCell ref="D83:E83"/>
    <mergeCell ref="G89:J89"/>
    <mergeCell ref="D79:E79"/>
    <mergeCell ref="D69:E69"/>
    <mergeCell ref="D68:E68"/>
    <mergeCell ref="G62:J62"/>
    <mergeCell ref="D52:E52"/>
    <mergeCell ref="G57:J57"/>
    <mergeCell ref="G58:J58"/>
    <mergeCell ref="G59:J59"/>
    <mergeCell ref="D58:E58"/>
    <mergeCell ref="D55:E55"/>
    <mergeCell ref="D53:E53"/>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D57:E57"/>
    <mergeCell ref="G27:J27"/>
    <mergeCell ref="G41:J41"/>
    <mergeCell ref="D40:E40"/>
    <mergeCell ref="D41:E41"/>
    <mergeCell ref="G50:J50"/>
    <mergeCell ref="D51:E51"/>
    <mergeCell ref="G51:J51"/>
    <mergeCell ref="G40:J40"/>
    <mergeCell ref="D34:E34"/>
    <mergeCell ref="D33:E33"/>
    <mergeCell ref="G34:J34"/>
    <mergeCell ref="H37:J37"/>
    <mergeCell ref="D35:E35"/>
    <mergeCell ref="G38:J38"/>
    <mergeCell ref="D39:E39"/>
    <mergeCell ref="D49:E49"/>
    <mergeCell ref="G35:J35"/>
    <mergeCell ref="D25:E25"/>
    <mergeCell ref="A1:K1"/>
    <mergeCell ref="D2:J2"/>
    <mergeCell ref="D8:J8"/>
    <mergeCell ref="B4:H4"/>
    <mergeCell ref="D10:J10"/>
    <mergeCell ref="D14:J14"/>
    <mergeCell ref="D13:J13"/>
    <mergeCell ref="F3:H3"/>
    <mergeCell ref="I4:J4"/>
    <mergeCell ref="D9:G9"/>
    <mergeCell ref="B7:J7"/>
    <mergeCell ref="B10:B11"/>
    <mergeCell ref="B6:J6"/>
    <mergeCell ref="D38:E38"/>
    <mergeCell ref="G39:J39"/>
    <mergeCell ref="G32:J32"/>
    <mergeCell ref="G29:J29"/>
    <mergeCell ref="D11:J11"/>
    <mergeCell ref="D15:J15"/>
    <mergeCell ref="D17:J17"/>
    <mergeCell ref="D16:J16"/>
    <mergeCell ref="D18:J18"/>
    <mergeCell ref="D21:J21"/>
    <mergeCell ref="D20:J20"/>
    <mergeCell ref="G77:J77"/>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19ABF014-0DD6-4566-B4F7-0AE005A5876C}"/>
    <hyperlink ref="D20" r:id="rId4" xr:uid="{3CA838C3-71B1-4551-AF0C-1D958C8B763C}"/>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A480"/>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93"/>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93"/>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93"/>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93"/>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93"/>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93"/>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93"/>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93"/>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93"/>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93"/>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93"/>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93"/>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93"/>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127.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63.7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38.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76.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127.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63.7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76.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127.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114.7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51">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63.7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51">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63.7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76.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89.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89.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76.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89.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89.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38.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63.7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89.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102">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76.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76.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51">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89.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76.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114.7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89.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114.7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76.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102">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76.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89.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63.7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89.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76.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114.7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63.7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89.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76.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76.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63.7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76.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102">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76.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89.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5.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114.7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89.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51">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63.7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63.7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63.7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127.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76.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51">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89.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38.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38.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63.7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5.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102">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38.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51">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76.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63.7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153">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76.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51">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5.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63.7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63.7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63.7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76.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5.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63.7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38.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5.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63.7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76.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89.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102">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63.7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76.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89.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76.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89.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76.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102">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63.7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89.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38.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76.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38.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63.7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51">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63.7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102">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89.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102">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76.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76.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76.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63.7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5.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102">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76.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38.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89.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51">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63.7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114.7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89.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5.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76.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76.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5.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51">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51">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51">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63.7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38.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5.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63.7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14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38.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63.7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89.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63.7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102">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102">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89.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38.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63.7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51">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114.7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76.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38.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51">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5.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89.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63.7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51">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51">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5.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76.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76.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76.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63.7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51">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51">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51">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5.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5.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89.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102">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102">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76.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63.7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76.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5.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38.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38.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102">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89.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51">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38.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102">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76.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63.7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165.7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63.7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102">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7" t="str">
        <f>IF(LEN(A2504)=0,"",INDEX('Smelter Look-up'!$A:$A,MATCH($A2504,'Smelter Look-up'!$E:$E,0)))</f>
        <v/>
      </c>
      <c r="C2504" s="170" t="str">
        <f>IF(LEN(A2504)=0,"",INDEX('Smelter Look-up'!$C:$C,MATCH($A2504,'Smelter Look-up'!$E:$E,0)))</f>
        <v/>
      </c>
      <c r="D2504" s="270"/>
      <c r="E2504" s="267" t="str">
        <f ca="1">IF(ISERROR($V2504),"",OFFSET('Smelter Look-up'!$D$4,$V2504-4,0)&amp;"")</f>
        <v/>
      </c>
      <c r="F2504" s="267" t="str">
        <f ca="1">IF(ISERROR($V2504),"",OFFSET('Smelter Look-up'!$E$4,$V2504-4,0))</f>
        <v/>
      </c>
      <c r="G2504" s="267" t="str">
        <f ca="1">IF(C2504=$X$4,IF(ISERROR($V2504),"Enter smelter details","RMI"),IF(ISERROR($V2504),"",OFFSET('Smelter Look-up'!$F$4,$V2504-4,0)))</f>
        <v/>
      </c>
      <c r="H2504" s="271" t="str">
        <f ca="1">IF(ISERROR($V2504),"",OFFSET('Smelter Look-up'!$G$4,$V2504-4,0))</f>
        <v/>
      </c>
      <c r="I2504" s="272" t="str">
        <f ca="1">IF(ISERROR($V2504),"",OFFSET('Smelter Look-up'!$H$4,$V2504-4,0))</f>
        <v/>
      </c>
      <c r="J2504" s="273" t="str">
        <f ca="1">IF(ISERROR($V2504),"",OFFSET('Smelter Look-up'!$I$4,$V2504-4,0))</f>
        <v/>
      </c>
      <c r="K2504" s="207"/>
      <c r="L2504" s="207"/>
      <c r="M2504" s="207"/>
      <c r="N2504" s="207"/>
      <c r="O2504" s="207"/>
      <c r="P2504" s="269"/>
      <c r="Q2504" s="266"/>
      <c r="R2504" s="268" t="str">
        <f ca="1">IF(ISERROR($V2504),"",OFFSET('Smelter Look-up'!$C$4,$V2504-4,0)&amp;"")</f>
        <v/>
      </c>
      <c r="S2504" s="265"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50F3A95B-6B26-4DF6-913E-3B4540CDE7F1}"/>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4" activePane="bottomRight" state="frozen"/>
      <selection activeCell="A4" sqref="A4"/>
      <selection pane="topRight" activeCell="A4" sqref="A4"/>
      <selection pane="bottomLeft" activeCell="A4" sqref="A4"/>
      <selection pane="bottomRight" activeCell="B13" sqref="B13"/>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Mueller Electric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Michael Polansky</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mpolansky@muellerelectric.com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5" t="str">
        <f>Declaration!D17</f>
        <v>216-771-5225</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Michael Polansky</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mpolansky@muellerelectric.com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46294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 xml:space="preserve">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 xml:space="preserve">6) What percentage of relevant suppliers have provided a response to your supply chain survey? </v>
      </c>
      <c r="B38" s="89"/>
      <c r="C38" s="89"/>
      <c r="D38" s="93"/>
      <c r="E38" s="19" t="s">
        <v>770</v>
      </c>
      <c r="F38" s="90"/>
    </row>
    <row r="39" spans="1:10" ht="26.25">
      <c r="A39" s="87" t="str">
        <f ca="1">Declaration!B56</f>
        <v xml:space="preserve">Tantalum  </v>
      </c>
      <c r="B39" s="250">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0">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0">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0">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 xml:space="preserve">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 xml:space="preserve">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v>
      </c>
      <c r="B54" s="86" t="str">
        <f>Declaration!D75</f>
        <v>Yes</v>
      </c>
      <c r="C54" s="86" t="str">
        <f t="shared" ref="C54:C60" ca="1" si="10">IF(H54=1,J54,I54)</f>
        <v>Complete</v>
      </c>
      <c r="D54" s="92" t="str">
        <f>IF(H54=1,"Click here to answer question (A)","")</f>
        <v/>
      </c>
      <c r="E54" s="19" t="s">
        <v>1261</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Yes</v>
      </c>
      <c r="C55" s="86" t="str">
        <f t="shared" ca="1" si="10"/>
        <v>Complete</v>
      </c>
      <c r="D55" s="92" t="str">
        <f>IF(H55=1,"Click here to answer question (B)","")</f>
        <v/>
      </c>
      <c r="E55" s="19" t="s">
        <v>1261</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muellerelectric.com/media-downloads</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v>
      </c>
      <c r="B57" s="86" t="str">
        <f>Declaration!D79</f>
        <v>No</v>
      </c>
      <c r="C57" s="86" t="str">
        <f t="shared" ca="1" si="10"/>
        <v>Complete</v>
      </c>
      <c r="D57" s="92" t="str">
        <f>IF(H57=1,"Click here to answer question (C)","")</f>
        <v/>
      </c>
      <c r="E57" s="19" t="s">
        <v>1261</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Yes</v>
      </c>
      <c r="C58" s="86" t="str">
        <f t="shared" ca="1" si="10"/>
        <v>Complete</v>
      </c>
      <c r="D58" s="92" t="str">
        <f>IF(H58=1,"Click here to answer question (D)","")</f>
        <v/>
      </c>
      <c r="E58" s="19" t="s">
        <v>1261</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Yes, in conformance with IPC1755 (e.g., CMRT)</v>
      </c>
      <c r="C59" s="86" t="str">
        <f t="shared" ca="1" si="10"/>
        <v>Complete</v>
      </c>
      <c r="D59" s="92" t="str">
        <f>IF(H59=1,"Click here to answer question (E)","")</f>
        <v/>
      </c>
      <c r="E59" s="19" t="s">
        <v>1261</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Yes</v>
      </c>
      <c r="C60" s="86" t="str">
        <f t="shared" ca="1" si="10"/>
        <v>Complete</v>
      </c>
      <c r="D60" s="92" t="str">
        <f>IF(H60=1,"Click here to answer question (F)","")</f>
        <v/>
      </c>
      <c r="E60" s="19" t="s">
        <v>1261</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v>
      </c>
      <c r="B62" s="86" t="str">
        <f>Declaration!D87</f>
        <v>No</v>
      </c>
      <c r="C62" s="86" t="str">
        <f t="shared" ref="C62:C68" ca="1" si="13">IF(H62=1,J62,I62)</f>
        <v>Complete</v>
      </c>
      <c r="D62" s="92" t="str">
        <f>IF(H62=1,"Click here to answer question (G)","")</f>
        <v/>
      </c>
      <c r="E62" s="19" t="s">
        <v>1261</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No</v>
      </c>
      <c r="C63" s="86" t="str">
        <f t="shared" ca="1" si="13"/>
        <v>Complete</v>
      </c>
      <c r="D63" s="92" t="str">
        <f>IF(H63=1,"Click here to answer question (H)","")</f>
        <v/>
      </c>
      <c r="E63" s="19" t="s">
        <v>1261</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8" customWidth="1"/>
    <col min="2" max="2" width="39.875" style="261" customWidth="1"/>
    <col min="3" max="5" width="39.875" style="258" customWidth="1"/>
    <col min="6" max="6" width="58.875" style="258" customWidth="1"/>
    <col min="7" max="7" width="1.625" style="258" customWidth="1"/>
    <col min="8" max="8" width="9" style="258" customWidth="1"/>
    <col min="9" max="16384" width="8.875" style="259"/>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6"/>
      <c r="C6" s="95"/>
      <c r="D6" s="95"/>
      <c r="E6" s="95"/>
      <c r="F6" s="95"/>
      <c r="G6" s="257"/>
    </row>
    <row r="7" spans="1:8" ht="15.75">
      <c r="A7" s="126"/>
      <c r="B7" s="256"/>
      <c r="C7" s="95"/>
      <c r="D7" s="95"/>
      <c r="E7" s="95"/>
      <c r="F7" s="95"/>
      <c r="G7" s="257"/>
    </row>
    <row r="8" spans="1:8" ht="15.75">
      <c r="A8" s="126"/>
      <c r="B8" s="256"/>
      <c r="C8" s="95"/>
      <c r="D8" s="95"/>
      <c r="E8" s="95"/>
      <c r="F8" s="95"/>
      <c r="G8" s="257"/>
    </row>
    <row r="9" spans="1:8" ht="15.75">
      <c r="A9" s="126"/>
      <c r="B9" s="256"/>
      <c r="C9" s="95"/>
      <c r="D9" s="95"/>
      <c r="E9" s="95"/>
      <c r="F9" s="95"/>
      <c r="G9" s="257"/>
    </row>
    <row r="10" spans="1:8" ht="15.75">
      <c r="A10" s="126"/>
      <c r="B10" s="256"/>
      <c r="C10" s="95"/>
      <c r="D10" s="95"/>
      <c r="E10" s="95"/>
      <c r="F10" s="95"/>
      <c r="G10" s="257"/>
    </row>
    <row r="11" spans="1:8" ht="15.75">
      <c r="A11" s="126"/>
      <c r="B11" s="256"/>
      <c r="C11" s="95"/>
      <c r="D11" s="95"/>
      <c r="E11" s="95"/>
      <c r="F11" s="95"/>
      <c r="G11" s="257"/>
    </row>
    <row r="12" spans="1:8" ht="15.75">
      <c r="A12" s="126"/>
      <c r="B12" s="256"/>
      <c r="C12" s="95"/>
      <c r="D12" s="95"/>
      <c r="E12" s="95"/>
      <c r="F12" s="95"/>
      <c r="G12" s="257"/>
    </row>
    <row r="13" spans="1:8" ht="15.75">
      <c r="A13" s="126"/>
      <c r="B13" s="256"/>
      <c r="C13" s="95"/>
      <c r="D13" s="95"/>
      <c r="E13" s="95"/>
      <c r="F13" s="95"/>
      <c r="G13" s="257"/>
    </row>
    <row r="14" spans="1:8" ht="15.75">
      <c r="A14" s="126"/>
      <c r="B14" s="256"/>
      <c r="C14" s="95"/>
      <c r="D14" s="95"/>
      <c r="E14" s="95"/>
      <c r="F14" s="95"/>
      <c r="G14" s="257"/>
    </row>
    <row r="15" spans="1:8" ht="15.75">
      <c r="A15" s="126"/>
      <c r="B15" s="256"/>
      <c r="C15" s="95"/>
      <c r="D15" s="95"/>
      <c r="E15" s="95"/>
      <c r="F15" s="95"/>
      <c r="G15" s="257"/>
    </row>
    <row r="16" spans="1:8" ht="15.75">
      <c r="A16" s="126"/>
      <c r="B16" s="256"/>
      <c r="C16" s="95"/>
      <c r="D16" s="95"/>
      <c r="E16" s="95"/>
      <c r="F16" s="95"/>
      <c r="G16" s="257"/>
    </row>
    <row r="17" spans="1:7" ht="15.75">
      <c r="A17" s="126"/>
      <c r="B17" s="256"/>
      <c r="C17" s="95"/>
      <c r="D17" s="95"/>
      <c r="E17" s="95"/>
      <c r="F17" s="95"/>
      <c r="G17" s="257"/>
    </row>
    <row r="18" spans="1:7" ht="15.75">
      <c r="A18" s="126"/>
      <c r="B18" s="256"/>
      <c r="C18" s="95"/>
      <c r="D18" s="95"/>
      <c r="E18" s="95"/>
      <c r="F18" s="95"/>
      <c r="G18" s="257"/>
    </row>
    <row r="19" spans="1:7" ht="15.75">
      <c r="A19" s="126"/>
      <c r="B19" s="256"/>
      <c r="C19" s="95"/>
      <c r="D19" s="95"/>
      <c r="E19" s="95"/>
      <c r="F19" s="95"/>
      <c r="G19" s="257"/>
    </row>
    <row r="20" spans="1:7" ht="15.75">
      <c r="A20" s="126"/>
      <c r="B20" s="256"/>
      <c r="C20" s="95"/>
      <c r="D20" s="95"/>
      <c r="E20" s="95"/>
      <c r="F20" s="95"/>
      <c r="G20" s="257"/>
    </row>
    <row r="21" spans="1:7" ht="15.75">
      <c r="A21" s="126"/>
      <c r="B21" s="256"/>
      <c r="C21" s="95"/>
      <c r="D21" s="95"/>
      <c r="E21" s="95"/>
      <c r="F21" s="95"/>
      <c r="G21" s="257"/>
    </row>
    <row r="22" spans="1:7" ht="15.75">
      <c r="A22" s="126"/>
      <c r="B22" s="256"/>
      <c r="C22" s="95"/>
      <c r="D22" s="95"/>
      <c r="E22" s="95"/>
      <c r="F22" s="95"/>
      <c r="G22" s="257"/>
    </row>
    <row r="23" spans="1:7" ht="15.75">
      <c r="A23" s="126"/>
      <c r="B23" s="256"/>
      <c r="C23" s="95"/>
      <c r="D23" s="95"/>
      <c r="E23" s="95"/>
      <c r="F23" s="95"/>
      <c r="G23" s="257"/>
    </row>
    <row r="24" spans="1:7" ht="15.75">
      <c r="A24" s="126"/>
      <c r="B24" s="256"/>
      <c r="C24" s="95"/>
      <c r="D24" s="95"/>
      <c r="E24" s="95"/>
      <c r="F24" s="95"/>
      <c r="G24" s="257"/>
    </row>
    <row r="25" spans="1:7" ht="15.75">
      <c r="A25" s="126"/>
      <c r="B25" s="256"/>
      <c r="C25" s="95"/>
      <c r="D25" s="95"/>
      <c r="E25" s="95"/>
      <c r="F25" s="95"/>
      <c r="G25" s="257"/>
    </row>
    <row r="26" spans="1:7" ht="15.75">
      <c r="A26" s="126"/>
      <c r="B26" s="256"/>
      <c r="C26" s="95"/>
      <c r="D26" s="95"/>
      <c r="E26" s="95"/>
      <c r="F26" s="95"/>
      <c r="G26" s="257"/>
    </row>
    <row r="27" spans="1:7" ht="15.75">
      <c r="A27" s="126"/>
      <c r="B27" s="256"/>
      <c r="C27" s="95"/>
      <c r="D27" s="95"/>
      <c r="E27" s="95"/>
      <c r="F27" s="95"/>
      <c r="G27" s="257"/>
    </row>
    <row r="28" spans="1:7" ht="15.75">
      <c r="A28" s="126"/>
      <c r="B28" s="256"/>
      <c r="C28" s="95"/>
      <c r="D28" s="95"/>
      <c r="E28" s="95"/>
      <c r="F28" s="95"/>
      <c r="G28" s="257"/>
    </row>
    <row r="29" spans="1:7" ht="15.75">
      <c r="A29" s="126"/>
      <c r="B29" s="256"/>
      <c r="C29" s="95"/>
      <c r="D29" s="95"/>
      <c r="E29" s="95"/>
      <c r="F29" s="95"/>
      <c r="G29" s="257"/>
    </row>
    <row r="30" spans="1:7" ht="15.75">
      <c r="A30" s="126"/>
      <c r="B30" s="256"/>
      <c r="C30" s="95"/>
      <c r="D30" s="95"/>
      <c r="E30" s="95"/>
      <c r="F30" s="95"/>
      <c r="G30" s="257"/>
    </row>
    <row r="31" spans="1:7" ht="15.75">
      <c r="A31" s="126"/>
      <c r="B31" s="256"/>
      <c r="C31" s="95"/>
      <c r="D31" s="95"/>
      <c r="E31" s="95"/>
      <c r="F31" s="95"/>
      <c r="G31" s="257"/>
    </row>
    <row r="32" spans="1:7" ht="15.75">
      <c r="A32" s="126"/>
      <c r="B32" s="256"/>
      <c r="C32" s="95"/>
      <c r="D32" s="95"/>
      <c r="E32" s="95"/>
      <c r="F32" s="95"/>
      <c r="G32" s="257"/>
    </row>
    <row r="33" spans="1:7" ht="15.75">
      <c r="A33" s="126"/>
      <c r="B33" s="256"/>
      <c r="C33" s="95"/>
      <c r="D33" s="95"/>
      <c r="E33" s="95"/>
      <c r="F33" s="95"/>
      <c r="G33" s="257"/>
    </row>
    <row r="34" spans="1:7" ht="15.75">
      <c r="A34" s="126"/>
      <c r="B34" s="256"/>
      <c r="C34" s="95"/>
      <c r="D34" s="95"/>
      <c r="E34" s="95"/>
      <c r="F34" s="95"/>
      <c r="G34" s="257"/>
    </row>
    <row r="35" spans="1:7" ht="15.75">
      <c r="A35" s="126"/>
      <c r="B35" s="256"/>
      <c r="C35" s="95"/>
      <c r="D35" s="95"/>
      <c r="E35" s="95"/>
      <c r="F35" s="95"/>
      <c r="G35" s="257"/>
    </row>
    <row r="36" spans="1:7" ht="15.75">
      <c r="A36" s="126"/>
      <c r="B36" s="256"/>
      <c r="C36" s="95"/>
      <c r="D36" s="95"/>
      <c r="E36" s="95"/>
      <c r="F36" s="95"/>
      <c r="G36" s="257"/>
    </row>
    <row r="37" spans="1:7" ht="15.75">
      <c r="A37" s="126"/>
      <c r="B37" s="256"/>
      <c r="C37" s="95"/>
      <c r="D37" s="95"/>
      <c r="E37" s="95"/>
      <c r="F37" s="95"/>
      <c r="G37" s="257"/>
    </row>
    <row r="38" spans="1:7" ht="15.75">
      <c r="A38" s="126"/>
      <c r="B38" s="256"/>
      <c r="C38" s="95"/>
      <c r="D38" s="95"/>
      <c r="E38" s="95"/>
      <c r="F38" s="95"/>
      <c r="G38" s="257"/>
    </row>
    <row r="39" spans="1:7" ht="15.75">
      <c r="A39" s="126"/>
      <c r="B39" s="256"/>
      <c r="C39" s="95"/>
      <c r="D39" s="95"/>
      <c r="E39" s="95"/>
      <c r="F39" s="95"/>
      <c r="G39" s="257"/>
    </row>
    <row r="40" spans="1:7" ht="15.75">
      <c r="A40" s="126"/>
      <c r="B40" s="256"/>
      <c r="C40" s="95"/>
      <c r="D40" s="95"/>
      <c r="E40" s="95"/>
      <c r="F40" s="95"/>
      <c r="G40" s="257"/>
    </row>
    <row r="41" spans="1:7" ht="15.75">
      <c r="A41" s="126"/>
      <c r="B41" s="256"/>
      <c r="C41" s="95"/>
      <c r="D41" s="95"/>
      <c r="E41" s="95"/>
      <c r="F41" s="95"/>
      <c r="G41" s="257"/>
    </row>
    <row r="42" spans="1:7" ht="15.75">
      <c r="A42" s="126"/>
      <c r="B42" s="256"/>
      <c r="C42" s="95"/>
      <c r="D42" s="95"/>
      <c r="E42" s="95"/>
      <c r="F42" s="95"/>
      <c r="G42" s="257"/>
    </row>
    <row r="43" spans="1:7" ht="15.75">
      <c r="A43" s="126"/>
      <c r="B43" s="256"/>
      <c r="C43" s="95"/>
      <c r="D43" s="95"/>
      <c r="E43" s="95"/>
      <c r="F43" s="95"/>
      <c r="G43" s="257"/>
    </row>
    <row r="44" spans="1:7" ht="15.75">
      <c r="A44" s="126"/>
      <c r="B44" s="256"/>
      <c r="C44" s="95"/>
      <c r="D44" s="95"/>
      <c r="E44" s="95"/>
      <c r="F44" s="95"/>
      <c r="G44" s="257"/>
    </row>
    <row r="45" spans="1:7" ht="15.75">
      <c r="A45" s="126"/>
      <c r="B45" s="256"/>
      <c r="C45" s="95"/>
      <c r="D45" s="95"/>
      <c r="E45" s="95"/>
      <c r="F45" s="95"/>
      <c r="G45" s="257"/>
    </row>
    <row r="46" spans="1:7" ht="15.75">
      <c r="A46" s="126"/>
      <c r="B46" s="256"/>
      <c r="C46" s="95"/>
      <c r="D46" s="95"/>
      <c r="E46" s="95"/>
      <c r="F46" s="95"/>
      <c r="G46" s="257"/>
    </row>
    <row r="47" spans="1:7" ht="15.75">
      <c r="A47" s="126"/>
      <c r="B47" s="256"/>
      <c r="C47" s="95"/>
      <c r="D47" s="95"/>
      <c r="E47" s="95"/>
      <c r="F47" s="95"/>
      <c r="G47" s="257"/>
    </row>
    <row r="48" spans="1:7" ht="15.75">
      <c r="A48" s="126"/>
      <c r="B48" s="256"/>
      <c r="C48" s="95"/>
      <c r="D48" s="95"/>
      <c r="E48" s="95"/>
      <c r="F48" s="95"/>
      <c r="G48" s="257"/>
    </row>
    <row r="49" spans="1:7" ht="15.75">
      <c r="A49" s="126"/>
      <c r="B49" s="256"/>
      <c r="C49" s="95"/>
      <c r="D49" s="95"/>
      <c r="E49" s="95"/>
      <c r="F49" s="95"/>
      <c r="G49" s="257"/>
    </row>
    <row r="50" spans="1:7" ht="15.75">
      <c r="A50" s="126"/>
      <c r="B50" s="256"/>
      <c r="C50" s="95"/>
      <c r="D50" s="95"/>
      <c r="E50" s="95"/>
      <c r="F50" s="95"/>
      <c r="G50" s="257"/>
    </row>
    <row r="51" spans="1:7" ht="15.75">
      <c r="A51" s="126"/>
      <c r="B51" s="256"/>
      <c r="C51" s="95"/>
      <c r="D51" s="95"/>
      <c r="E51" s="95"/>
      <c r="F51" s="95"/>
      <c r="G51" s="257"/>
    </row>
    <row r="52" spans="1:7" ht="15.75">
      <c r="A52" s="126"/>
      <c r="B52" s="256"/>
      <c r="C52" s="95"/>
      <c r="D52" s="95"/>
      <c r="E52" s="95"/>
      <c r="F52" s="95"/>
      <c r="G52" s="257"/>
    </row>
    <row r="53" spans="1:7" ht="15.75">
      <c r="A53" s="126"/>
      <c r="B53" s="256"/>
      <c r="C53" s="95"/>
      <c r="D53" s="95"/>
      <c r="E53" s="95"/>
      <c r="F53" s="95"/>
      <c r="G53" s="257"/>
    </row>
    <row r="54" spans="1:7" ht="15.75">
      <c r="A54" s="126"/>
      <c r="B54" s="256"/>
      <c r="C54" s="95"/>
      <c r="D54" s="95"/>
      <c r="E54" s="95"/>
      <c r="F54" s="95"/>
      <c r="G54" s="257"/>
    </row>
    <row r="55" spans="1:7" ht="15.75">
      <c r="A55" s="126"/>
      <c r="B55" s="256"/>
      <c r="C55" s="95"/>
      <c r="D55" s="95"/>
      <c r="E55" s="95"/>
      <c r="F55" s="95"/>
      <c r="G55" s="257"/>
    </row>
    <row r="56" spans="1:7" ht="15.75">
      <c r="A56" s="126"/>
      <c r="B56" s="256"/>
      <c r="C56" s="95"/>
      <c r="D56" s="95"/>
      <c r="E56" s="95"/>
      <c r="F56" s="95"/>
      <c r="G56" s="257"/>
    </row>
    <row r="57" spans="1:7" ht="15.75">
      <c r="A57" s="126"/>
      <c r="B57" s="256"/>
      <c r="C57" s="95"/>
      <c r="D57" s="95"/>
      <c r="E57" s="95"/>
      <c r="F57" s="95"/>
      <c r="G57" s="257"/>
    </row>
    <row r="58" spans="1:7" ht="15.75">
      <c r="A58" s="126"/>
      <c r="B58" s="256"/>
      <c r="C58" s="95"/>
      <c r="D58" s="95"/>
      <c r="E58" s="95"/>
      <c r="F58" s="95"/>
      <c r="G58" s="257"/>
    </row>
    <row r="59" spans="1:7" ht="15.75">
      <c r="A59" s="126"/>
      <c r="B59" s="256"/>
      <c r="C59" s="95"/>
      <c r="D59" s="95"/>
      <c r="E59" s="95"/>
      <c r="F59" s="95"/>
      <c r="G59" s="257"/>
    </row>
    <row r="60" spans="1:7" ht="15.75">
      <c r="A60" s="126"/>
      <c r="B60" s="256"/>
      <c r="C60" s="95"/>
      <c r="D60" s="95"/>
      <c r="E60" s="95"/>
      <c r="F60" s="95"/>
      <c r="G60" s="257"/>
    </row>
    <row r="61" spans="1:7" ht="15.75">
      <c r="A61" s="126"/>
      <c r="B61" s="256"/>
      <c r="C61" s="95"/>
      <c r="D61" s="95"/>
      <c r="E61" s="95"/>
      <c r="F61" s="95"/>
      <c r="G61" s="257"/>
    </row>
    <row r="62" spans="1:7" ht="15.75">
      <c r="A62" s="126"/>
      <c r="B62" s="256"/>
      <c r="C62" s="95"/>
      <c r="D62" s="95"/>
      <c r="E62" s="95"/>
      <c r="F62" s="95"/>
      <c r="G62" s="257"/>
    </row>
    <row r="63" spans="1:7" ht="15.75">
      <c r="A63" s="126"/>
      <c r="B63" s="256"/>
      <c r="C63" s="95"/>
      <c r="D63" s="95"/>
      <c r="E63" s="95"/>
      <c r="F63" s="95"/>
      <c r="G63" s="257"/>
    </row>
    <row r="64" spans="1:7" ht="15.75">
      <c r="A64" s="126"/>
      <c r="B64" s="256"/>
      <c r="C64" s="95"/>
      <c r="D64" s="95"/>
      <c r="E64" s="95"/>
      <c r="F64" s="95"/>
      <c r="G64" s="257"/>
    </row>
    <row r="65" spans="1:7" ht="15.75">
      <c r="A65" s="126"/>
      <c r="B65" s="256"/>
      <c r="C65" s="95"/>
      <c r="D65" s="95"/>
      <c r="E65" s="95"/>
      <c r="F65" s="95"/>
      <c r="G65" s="257"/>
    </row>
    <row r="66" spans="1:7" ht="15.75">
      <c r="A66" s="126"/>
      <c r="B66" s="256"/>
      <c r="C66" s="95"/>
      <c r="D66" s="95"/>
      <c r="E66" s="95"/>
      <c r="F66" s="95"/>
      <c r="G66" s="257"/>
    </row>
    <row r="67" spans="1:7" ht="15.75">
      <c r="A67" s="126"/>
      <c r="B67" s="256"/>
      <c r="C67" s="95"/>
      <c r="D67" s="95"/>
      <c r="E67" s="95"/>
      <c r="F67" s="95"/>
      <c r="G67" s="257"/>
    </row>
    <row r="68" spans="1:7" ht="15.75">
      <c r="A68" s="126"/>
      <c r="B68" s="256"/>
      <c r="C68" s="95"/>
      <c r="D68" s="95"/>
      <c r="E68" s="95"/>
      <c r="F68" s="95"/>
      <c r="G68" s="257"/>
    </row>
    <row r="69" spans="1:7" ht="15.75">
      <c r="A69" s="126"/>
      <c r="B69" s="256"/>
      <c r="C69" s="95"/>
      <c r="D69" s="95"/>
      <c r="E69" s="95"/>
      <c r="F69" s="95"/>
      <c r="G69" s="257"/>
    </row>
    <row r="70" spans="1:7" ht="15.75">
      <c r="A70" s="126"/>
      <c r="B70" s="256"/>
      <c r="C70" s="95"/>
      <c r="D70" s="95"/>
      <c r="E70" s="95"/>
      <c r="F70" s="95"/>
      <c r="G70" s="257"/>
    </row>
    <row r="71" spans="1:7" ht="15.75">
      <c r="A71" s="126"/>
      <c r="B71" s="256"/>
      <c r="C71" s="95"/>
      <c r="D71" s="95"/>
      <c r="E71" s="95"/>
      <c r="F71" s="95"/>
      <c r="G71" s="257"/>
    </row>
    <row r="72" spans="1:7" ht="15.75">
      <c r="A72" s="126"/>
      <c r="B72" s="256"/>
      <c r="C72" s="95"/>
      <c r="D72" s="95"/>
      <c r="E72" s="95"/>
      <c r="F72" s="95"/>
      <c r="G72" s="257"/>
    </row>
    <row r="73" spans="1:7" ht="15.75">
      <c r="A73" s="126"/>
      <c r="B73" s="256"/>
      <c r="C73" s="95"/>
      <c r="D73" s="95"/>
      <c r="E73" s="95"/>
      <c r="F73" s="95"/>
      <c r="G73" s="257"/>
    </row>
    <row r="74" spans="1:7" ht="15.75">
      <c r="A74" s="126"/>
      <c r="B74" s="256"/>
      <c r="C74" s="95"/>
      <c r="D74" s="95"/>
      <c r="E74" s="95"/>
      <c r="F74" s="95"/>
      <c r="G74" s="257"/>
    </row>
    <row r="75" spans="1:7" ht="15.75">
      <c r="A75" s="126"/>
      <c r="B75" s="256"/>
      <c r="C75" s="95"/>
      <c r="D75" s="95"/>
      <c r="E75" s="95"/>
      <c r="F75" s="95"/>
      <c r="G75" s="257"/>
    </row>
    <row r="76" spans="1:7" ht="15.75">
      <c r="A76" s="126"/>
      <c r="B76" s="256"/>
      <c r="C76" s="95"/>
      <c r="D76" s="95"/>
      <c r="E76" s="95"/>
      <c r="F76" s="95"/>
      <c r="G76" s="257"/>
    </row>
    <row r="77" spans="1:7" ht="15.75">
      <c r="A77" s="126"/>
      <c r="B77" s="256"/>
      <c r="C77" s="95"/>
      <c r="D77" s="95"/>
      <c r="E77" s="95"/>
      <c r="F77" s="95"/>
      <c r="G77" s="257"/>
    </row>
    <row r="78" spans="1:7" ht="15.75">
      <c r="A78" s="126"/>
      <c r="B78" s="256"/>
      <c r="C78" s="95"/>
      <c r="D78" s="95"/>
      <c r="E78" s="95"/>
      <c r="F78" s="95"/>
      <c r="G78" s="257"/>
    </row>
    <row r="79" spans="1:7" ht="15.75">
      <c r="A79" s="126"/>
      <c r="B79" s="256"/>
      <c r="C79" s="95"/>
      <c r="D79" s="95"/>
      <c r="E79" s="95"/>
      <c r="F79" s="95"/>
      <c r="G79" s="257"/>
    </row>
    <row r="80" spans="1:7" ht="15.75">
      <c r="A80" s="126"/>
      <c r="B80" s="256"/>
      <c r="C80" s="95"/>
      <c r="D80" s="95"/>
      <c r="E80" s="95"/>
      <c r="F80" s="95"/>
      <c r="G80" s="257"/>
    </row>
    <row r="81" spans="1:7" ht="15.75">
      <c r="A81" s="126"/>
      <c r="B81" s="256"/>
      <c r="C81" s="95"/>
      <c r="D81" s="95"/>
      <c r="E81" s="95"/>
      <c r="F81" s="95"/>
      <c r="G81" s="257"/>
    </row>
    <row r="82" spans="1:7" ht="15.75">
      <c r="A82" s="126"/>
      <c r="B82" s="256"/>
      <c r="C82" s="95"/>
      <c r="D82" s="95"/>
      <c r="E82" s="95"/>
      <c r="F82" s="95"/>
      <c r="G82" s="257"/>
    </row>
    <row r="83" spans="1:7" ht="15.75">
      <c r="A83" s="126"/>
      <c r="B83" s="256"/>
      <c r="C83" s="95"/>
      <c r="D83" s="95"/>
      <c r="E83" s="95"/>
      <c r="F83" s="95"/>
      <c r="G83" s="257"/>
    </row>
    <row r="84" spans="1:7" ht="15.75">
      <c r="A84" s="126"/>
      <c r="B84" s="256"/>
      <c r="C84" s="95"/>
      <c r="D84" s="95"/>
      <c r="E84" s="95"/>
      <c r="F84" s="95"/>
      <c r="G84" s="257"/>
    </row>
    <row r="85" spans="1:7" ht="15.75">
      <c r="A85" s="126"/>
      <c r="B85" s="256"/>
      <c r="C85" s="95"/>
      <c r="D85" s="95"/>
      <c r="E85" s="95"/>
      <c r="F85" s="95"/>
      <c r="G85" s="257"/>
    </row>
    <row r="86" spans="1:7" ht="15.75">
      <c r="A86" s="126"/>
      <c r="B86" s="256"/>
      <c r="C86" s="95"/>
      <c r="D86" s="95"/>
      <c r="E86" s="95"/>
      <c r="F86" s="95"/>
      <c r="G86" s="257"/>
    </row>
    <row r="87" spans="1:7" ht="15.75">
      <c r="A87" s="126"/>
      <c r="B87" s="256"/>
      <c r="C87" s="95"/>
      <c r="D87" s="95"/>
      <c r="E87" s="95"/>
      <c r="F87" s="95"/>
      <c r="G87" s="257"/>
    </row>
    <row r="88" spans="1:7" ht="15.75">
      <c r="A88" s="126"/>
      <c r="B88" s="256"/>
      <c r="C88" s="95"/>
      <c r="D88" s="95"/>
      <c r="E88" s="95"/>
      <c r="F88" s="95"/>
      <c r="G88" s="257"/>
    </row>
    <row r="89" spans="1:7" ht="15.75">
      <c r="A89" s="126"/>
      <c r="B89" s="256"/>
      <c r="C89" s="95"/>
      <c r="D89" s="95"/>
      <c r="E89" s="95"/>
      <c r="F89" s="95"/>
      <c r="G89" s="257"/>
    </row>
    <row r="90" spans="1:7" ht="15.75">
      <c r="A90" s="126"/>
      <c r="B90" s="256"/>
      <c r="C90" s="95"/>
      <c r="D90" s="95"/>
      <c r="E90" s="95"/>
      <c r="F90" s="95"/>
      <c r="G90" s="257"/>
    </row>
    <row r="91" spans="1:7" ht="15.75">
      <c r="A91" s="126"/>
      <c r="B91" s="256"/>
      <c r="C91" s="95"/>
      <c r="D91" s="95"/>
      <c r="E91" s="95"/>
      <c r="F91" s="95"/>
      <c r="G91" s="257"/>
    </row>
    <row r="92" spans="1:7" ht="15.75">
      <c r="A92" s="126"/>
      <c r="B92" s="256"/>
      <c r="C92" s="95"/>
      <c r="D92" s="95"/>
      <c r="E92" s="95"/>
      <c r="F92" s="95"/>
      <c r="G92" s="257"/>
    </row>
    <row r="93" spans="1:7" ht="15.75">
      <c r="A93" s="126"/>
      <c r="B93" s="256"/>
      <c r="C93" s="95"/>
      <c r="D93" s="95"/>
      <c r="E93" s="95"/>
      <c r="F93" s="95"/>
      <c r="G93" s="257"/>
    </row>
    <row r="94" spans="1:7" ht="15.75">
      <c r="A94" s="126"/>
      <c r="B94" s="256"/>
      <c r="C94" s="95"/>
      <c r="D94" s="95"/>
      <c r="E94" s="95"/>
      <c r="F94" s="95"/>
      <c r="G94" s="257"/>
    </row>
    <row r="95" spans="1:7" ht="15.75">
      <c r="A95" s="126"/>
      <c r="B95" s="256"/>
      <c r="C95" s="95"/>
      <c r="D95" s="95"/>
      <c r="E95" s="95"/>
      <c r="F95" s="95"/>
      <c r="G95" s="257"/>
    </row>
    <row r="96" spans="1:7" ht="15.75">
      <c r="A96" s="126"/>
      <c r="B96" s="256"/>
      <c r="C96" s="95"/>
      <c r="D96" s="95"/>
      <c r="E96" s="95"/>
      <c r="F96" s="95"/>
      <c r="G96" s="257"/>
    </row>
    <row r="97" spans="1:7" ht="15.75">
      <c r="A97" s="126"/>
      <c r="B97" s="256"/>
      <c r="C97" s="95"/>
      <c r="D97" s="95"/>
      <c r="E97" s="95"/>
      <c r="F97" s="95"/>
      <c r="G97" s="257"/>
    </row>
    <row r="98" spans="1:7" ht="15.75">
      <c r="A98" s="126"/>
      <c r="B98" s="256"/>
      <c r="C98" s="95"/>
      <c r="D98" s="95"/>
      <c r="E98" s="95"/>
      <c r="F98" s="95"/>
      <c r="G98" s="257"/>
    </row>
    <row r="99" spans="1:7" ht="15.75">
      <c r="A99" s="126"/>
      <c r="B99" s="256"/>
      <c r="C99" s="95"/>
      <c r="D99" s="95"/>
      <c r="E99" s="95"/>
      <c r="F99" s="95"/>
      <c r="G99" s="257"/>
    </row>
    <row r="100" spans="1:7" ht="15.75">
      <c r="A100" s="126"/>
      <c r="B100" s="256"/>
      <c r="C100" s="95"/>
      <c r="D100" s="95"/>
      <c r="E100" s="95"/>
      <c r="F100" s="95"/>
      <c r="G100" s="257"/>
    </row>
    <row r="101" spans="1:7" ht="15.75">
      <c r="A101" s="126"/>
      <c r="B101" s="256"/>
      <c r="C101" s="95"/>
      <c r="D101" s="95"/>
      <c r="E101" s="95"/>
      <c r="F101" s="95"/>
      <c r="G101" s="257"/>
    </row>
    <row r="102" spans="1:7" ht="15.75">
      <c r="A102" s="126"/>
      <c r="B102" s="256"/>
      <c r="C102" s="95"/>
      <c r="D102" s="95"/>
      <c r="E102" s="95"/>
      <c r="F102" s="95"/>
      <c r="G102" s="257"/>
    </row>
    <row r="103" spans="1:7" ht="15.75">
      <c r="A103" s="126"/>
      <c r="B103" s="256"/>
      <c r="C103" s="95"/>
      <c r="D103" s="95"/>
      <c r="E103" s="95"/>
      <c r="F103" s="95"/>
      <c r="G103" s="257"/>
    </row>
    <row r="104" spans="1:7" ht="15.75">
      <c r="A104" s="126"/>
      <c r="B104" s="256"/>
      <c r="C104" s="95"/>
      <c r="D104" s="95"/>
      <c r="E104" s="95"/>
      <c r="F104" s="95"/>
      <c r="G104" s="257"/>
    </row>
    <row r="105" spans="1:7" ht="15.75">
      <c r="A105" s="126"/>
      <c r="B105" s="256"/>
      <c r="C105" s="95"/>
      <c r="D105" s="95"/>
      <c r="E105" s="95"/>
      <c r="F105" s="95"/>
      <c r="G105" s="257"/>
    </row>
    <row r="106" spans="1:7" ht="15.75">
      <c r="A106" s="126"/>
      <c r="B106" s="256"/>
      <c r="C106" s="95"/>
      <c r="D106" s="95"/>
      <c r="E106" s="95"/>
      <c r="F106" s="95"/>
      <c r="G106" s="257"/>
    </row>
    <row r="107" spans="1:7" ht="15.75">
      <c r="A107" s="126"/>
      <c r="B107" s="256"/>
      <c r="C107" s="95"/>
      <c r="D107" s="95"/>
      <c r="E107" s="95"/>
      <c r="F107" s="95"/>
      <c r="G107" s="257"/>
    </row>
    <row r="108" spans="1:7" ht="15.75">
      <c r="A108" s="126"/>
      <c r="B108" s="256"/>
      <c r="C108" s="95"/>
      <c r="D108" s="95"/>
      <c r="E108" s="95"/>
      <c r="F108" s="95"/>
      <c r="G108" s="257"/>
    </row>
    <row r="109" spans="1:7" ht="15.75">
      <c r="A109" s="126"/>
      <c r="B109" s="256"/>
      <c r="C109" s="95"/>
      <c r="D109" s="95"/>
      <c r="E109" s="95"/>
      <c r="F109" s="95"/>
      <c r="G109" s="257"/>
    </row>
    <row r="110" spans="1:7" ht="15.75">
      <c r="A110" s="126"/>
      <c r="B110" s="256"/>
      <c r="C110" s="95"/>
      <c r="D110" s="95"/>
      <c r="E110" s="95"/>
      <c r="F110" s="95"/>
      <c r="G110" s="257"/>
    </row>
    <row r="111" spans="1:7" ht="15.75">
      <c r="A111" s="126"/>
      <c r="B111" s="256"/>
      <c r="C111" s="95"/>
      <c r="D111" s="95"/>
      <c r="E111" s="95"/>
      <c r="F111" s="95"/>
      <c r="G111" s="257"/>
    </row>
    <row r="112" spans="1:7" ht="15.75">
      <c r="A112" s="126"/>
      <c r="B112" s="256"/>
      <c r="C112" s="95"/>
      <c r="D112" s="95"/>
      <c r="E112" s="95"/>
      <c r="F112" s="95"/>
      <c r="G112" s="257"/>
    </row>
    <row r="113" spans="1:7" ht="15.75">
      <c r="A113" s="126"/>
      <c r="B113" s="256"/>
      <c r="C113" s="95"/>
      <c r="D113" s="95"/>
      <c r="E113" s="95"/>
      <c r="F113" s="95"/>
      <c r="G113" s="257"/>
    </row>
    <row r="114" spans="1:7" ht="15.75">
      <c r="A114" s="126"/>
      <c r="B114" s="256"/>
      <c r="C114" s="95"/>
      <c r="D114" s="95"/>
      <c r="E114" s="95"/>
      <c r="F114" s="95"/>
      <c r="G114" s="257"/>
    </row>
    <row r="115" spans="1:7" ht="15.75">
      <c r="A115" s="126"/>
      <c r="B115" s="256"/>
      <c r="C115" s="95"/>
      <c r="D115" s="95"/>
      <c r="E115" s="95"/>
      <c r="F115" s="95"/>
      <c r="G115" s="257"/>
    </row>
    <row r="116" spans="1:7" ht="15.75">
      <c r="A116" s="126"/>
      <c r="B116" s="256"/>
      <c r="C116" s="95"/>
      <c r="D116" s="95"/>
      <c r="E116" s="95"/>
      <c r="F116" s="95"/>
      <c r="G116" s="257"/>
    </row>
    <row r="117" spans="1:7" ht="15.75">
      <c r="A117" s="126"/>
      <c r="B117" s="256"/>
      <c r="C117" s="95"/>
      <c r="D117" s="95"/>
      <c r="E117" s="95"/>
      <c r="F117" s="95"/>
      <c r="G117" s="257"/>
    </row>
    <row r="118" spans="1:7" ht="15.75">
      <c r="A118" s="126"/>
      <c r="B118" s="256"/>
      <c r="C118" s="95"/>
      <c r="D118" s="95"/>
      <c r="E118" s="95"/>
      <c r="F118" s="95"/>
      <c r="G118" s="257"/>
    </row>
    <row r="119" spans="1:7" ht="15.75">
      <c r="A119" s="126"/>
      <c r="B119" s="256"/>
      <c r="C119" s="95"/>
      <c r="D119" s="95"/>
      <c r="E119" s="95"/>
      <c r="F119" s="95"/>
      <c r="G119" s="257"/>
    </row>
    <row r="120" spans="1:7" ht="15.75">
      <c r="A120" s="126"/>
      <c r="B120" s="256"/>
      <c r="C120" s="95"/>
      <c r="D120" s="95"/>
      <c r="E120" s="95"/>
      <c r="F120" s="95"/>
      <c r="G120" s="257"/>
    </row>
    <row r="121" spans="1:7" ht="15.75">
      <c r="A121" s="126"/>
      <c r="B121" s="256"/>
      <c r="C121" s="95"/>
      <c r="D121" s="95"/>
      <c r="E121" s="95"/>
      <c r="F121" s="95"/>
      <c r="G121" s="257"/>
    </row>
    <row r="122" spans="1:7" ht="15.75">
      <c r="A122" s="126"/>
      <c r="B122" s="256"/>
      <c r="C122" s="95"/>
      <c r="D122" s="95"/>
      <c r="E122" s="95"/>
      <c r="F122" s="95"/>
      <c r="G122" s="257"/>
    </row>
    <row r="123" spans="1:7" ht="15.75">
      <c r="A123" s="126"/>
      <c r="B123" s="256"/>
      <c r="C123" s="95"/>
      <c r="D123" s="95"/>
      <c r="E123" s="95"/>
      <c r="F123" s="95"/>
      <c r="G123" s="257"/>
    </row>
    <row r="124" spans="1:7" ht="15.75">
      <c r="A124" s="126"/>
      <c r="B124" s="256"/>
      <c r="C124" s="95"/>
      <c r="D124" s="95"/>
      <c r="E124" s="95"/>
      <c r="F124" s="95"/>
      <c r="G124" s="257"/>
    </row>
    <row r="125" spans="1:7" ht="15.75">
      <c r="A125" s="126"/>
      <c r="B125" s="256"/>
      <c r="C125" s="95"/>
      <c r="D125" s="95"/>
      <c r="E125" s="95"/>
      <c r="F125" s="95"/>
      <c r="G125" s="257"/>
    </row>
    <row r="126" spans="1:7" ht="15.75">
      <c r="A126" s="126"/>
      <c r="B126" s="256"/>
      <c r="C126" s="95"/>
      <c r="D126" s="95"/>
      <c r="E126" s="95"/>
      <c r="F126" s="95"/>
      <c r="G126" s="257"/>
    </row>
    <row r="127" spans="1:7" ht="15.75">
      <c r="A127" s="126"/>
      <c r="B127" s="256"/>
      <c r="C127" s="95"/>
      <c r="D127" s="95"/>
      <c r="E127" s="95"/>
      <c r="F127" s="95"/>
      <c r="G127" s="257"/>
    </row>
    <row r="128" spans="1:7" ht="15.75">
      <c r="A128" s="126"/>
      <c r="B128" s="256"/>
      <c r="C128" s="95"/>
      <c r="D128" s="95"/>
      <c r="E128" s="95"/>
      <c r="F128" s="95"/>
      <c r="G128" s="257"/>
    </row>
    <row r="129" spans="1:7" ht="15.75">
      <c r="A129" s="126"/>
      <c r="B129" s="256"/>
      <c r="C129" s="95"/>
      <c r="D129" s="95"/>
      <c r="E129" s="95"/>
      <c r="F129" s="95"/>
      <c r="G129" s="257"/>
    </row>
    <row r="130" spans="1:7" ht="15.75">
      <c r="A130" s="126"/>
      <c r="B130" s="256"/>
      <c r="C130" s="95"/>
      <c r="D130" s="95"/>
      <c r="E130" s="95"/>
      <c r="F130" s="95"/>
      <c r="G130" s="257"/>
    </row>
    <row r="131" spans="1:7" ht="15.75">
      <c r="A131" s="126"/>
      <c r="B131" s="256"/>
      <c r="C131" s="95"/>
      <c r="D131" s="95"/>
      <c r="E131" s="95"/>
      <c r="F131" s="95"/>
      <c r="G131" s="257"/>
    </row>
    <row r="132" spans="1:7" ht="15.75">
      <c r="A132" s="126"/>
      <c r="B132" s="256"/>
      <c r="C132" s="95"/>
      <c r="D132" s="95"/>
      <c r="E132" s="95"/>
      <c r="F132" s="95"/>
      <c r="G132" s="257"/>
    </row>
    <row r="133" spans="1:7" ht="15.75">
      <c r="A133" s="126"/>
      <c r="B133" s="256"/>
      <c r="C133" s="95"/>
      <c r="D133" s="95"/>
      <c r="E133" s="95"/>
      <c r="F133" s="95"/>
      <c r="G133" s="257"/>
    </row>
    <row r="134" spans="1:7" ht="15.75">
      <c r="A134" s="126"/>
      <c r="B134" s="256"/>
      <c r="C134" s="95"/>
      <c r="D134" s="95"/>
      <c r="E134" s="95"/>
      <c r="F134" s="95"/>
      <c r="G134" s="257"/>
    </row>
    <row r="135" spans="1:7" ht="15.75">
      <c r="A135" s="126"/>
      <c r="B135" s="256"/>
      <c r="C135" s="95"/>
      <c r="D135" s="95"/>
      <c r="E135" s="95"/>
      <c r="F135" s="95"/>
      <c r="G135" s="257"/>
    </row>
    <row r="136" spans="1:7" ht="15.75">
      <c r="A136" s="126"/>
      <c r="B136" s="256"/>
      <c r="C136" s="95"/>
      <c r="D136" s="95"/>
      <c r="E136" s="95"/>
      <c r="F136" s="95"/>
      <c r="G136" s="257"/>
    </row>
    <row r="137" spans="1:7" ht="15.75">
      <c r="A137" s="126"/>
      <c r="B137" s="256"/>
      <c r="C137" s="95"/>
      <c r="D137" s="95"/>
      <c r="E137" s="95"/>
      <c r="F137" s="95"/>
      <c r="G137" s="257"/>
    </row>
    <row r="138" spans="1:7" ht="15.75">
      <c r="A138" s="126"/>
      <c r="B138" s="256"/>
      <c r="C138" s="95"/>
      <c r="D138" s="95"/>
      <c r="E138" s="95"/>
      <c r="F138" s="95"/>
      <c r="G138" s="257"/>
    </row>
    <row r="139" spans="1:7" ht="15.75">
      <c r="A139" s="126"/>
      <c r="B139" s="256"/>
      <c r="C139" s="95"/>
      <c r="D139" s="95"/>
      <c r="E139" s="95"/>
      <c r="F139" s="95"/>
      <c r="G139" s="257"/>
    </row>
    <row r="140" spans="1:7" ht="15.75">
      <c r="A140" s="126"/>
      <c r="B140" s="256"/>
      <c r="C140" s="95"/>
      <c r="D140" s="95"/>
      <c r="E140" s="95"/>
      <c r="F140" s="95"/>
      <c r="G140" s="257"/>
    </row>
    <row r="141" spans="1:7" ht="15.75">
      <c r="A141" s="126"/>
      <c r="B141" s="256"/>
      <c r="C141" s="95"/>
      <c r="D141" s="95"/>
      <c r="E141" s="95"/>
      <c r="F141" s="95"/>
      <c r="G141" s="257"/>
    </row>
    <row r="142" spans="1:7" ht="15.75">
      <c r="A142" s="126"/>
      <c r="B142" s="256"/>
      <c r="C142" s="95"/>
      <c r="D142" s="95"/>
      <c r="E142" s="95"/>
      <c r="F142" s="95"/>
      <c r="G142" s="257"/>
    </row>
    <row r="143" spans="1:7" ht="15.75">
      <c r="A143" s="126"/>
      <c r="B143" s="256"/>
      <c r="C143" s="95"/>
      <c r="D143" s="95"/>
      <c r="E143" s="95"/>
      <c r="F143" s="95"/>
      <c r="G143" s="257"/>
    </row>
    <row r="144" spans="1:7" ht="15.75">
      <c r="A144" s="126"/>
      <c r="B144" s="256"/>
      <c r="C144" s="95"/>
      <c r="D144" s="95"/>
      <c r="E144" s="95"/>
      <c r="F144" s="95"/>
      <c r="G144" s="257"/>
    </row>
    <row r="145" spans="1:7" ht="15.75">
      <c r="A145" s="126"/>
      <c r="B145" s="256"/>
      <c r="C145" s="95"/>
      <c r="D145" s="95"/>
      <c r="E145" s="95"/>
      <c r="F145" s="95"/>
      <c r="G145" s="257"/>
    </row>
    <row r="146" spans="1:7" ht="15.75">
      <c r="A146" s="126"/>
      <c r="B146" s="256"/>
      <c r="C146" s="95"/>
      <c r="D146" s="95"/>
      <c r="E146" s="95"/>
      <c r="F146" s="95"/>
      <c r="G146" s="257"/>
    </row>
    <row r="147" spans="1:7" ht="15.75">
      <c r="A147" s="126"/>
      <c r="B147" s="256"/>
      <c r="C147" s="95"/>
      <c r="D147" s="95"/>
      <c r="E147" s="95"/>
      <c r="F147" s="95"/>
      <c r="G147" s="257"/>
    </row>
    <row r="148" spans="1:7" ht="15.75">
      <c r="A148" s="126"/>
      <c r="B148" s="256"/>
      <c r="C148" s="95"/>
      <c r="D148" s="95"/>
      <c r="E148" s="95"/>
      <c r="F148" s="95"/>
      <c r="G148" s="257"/>
    </row>
    <row r="149" spans="1:7" ht="15.75">
      <c r="A149" s="126"/>
      <c r="B149" s="256"/>
      <c r="C149" s="95"/>
      <c r="D149" s="95"/>
      <c r="E149" s="95"/>
      <c r="F149" s="95"/>
      <c r="G149" s="257"/>
    </row>
    <row r="150" spans="1:7" ht="15.75">
      <c r="A150" s="126"/>
      <c r="B150" s="256"/>
      <c r="C150" s="95"/>
      <c r="D150" s="95"/>
      <c r="E150" s="95"/>
      <c r="F150" s="95"/>
      <c r="G150" s="257"/>
    </row>
    <row r="151" spans="1:7" ht="15.75">
      <c r="A151" s="126"/>
      <c r="B151" s="256"/>
      <c r="C151" s="95"/>
      <c r="D151" s="95"/>
      <c r="E151" s="95"/>
      <c r="F151" s="95"/>
      <c r="G151" s="257"/>
    </row>
    <row r="152" spans="1:7" ht="15.75">
      <c r="A152" s="126"/>
      <c r="B152" s="256"/>
      <c r="C152" s="95"/>
      <c r="D152" s="95"/>
      <c r="E152" s="95"/>
      <c r="F152" s="95"/>
      <c r="G152" s="257"/>
    </row>
    <row r="153" spans="1:7" ht="15.75">
      <c r="A153" s="126"/>
      <c r="B153" s="256"/>
      <c r="C153" s="95"/>
      <c r="D153" s="95"/>
      <c r="E153" s="95"/>
      <c r="F153" s="95"/>
      <c r="G153" s="257"/>
    </row>
    <row r="154" spans="1:7" ht="15.75">
      <c r="A154" s="126"/>
      <c r="B154" s="256"/>
      <c r="C154" s="95"/>
      <c r="D154" s="95"/>
      <c r="E154" s="95"/>
      <c r="F154" s="95"/>
      <c r="G154" s="257"/>
    </row>
    <row r="155" spans="1:7" ht="15.75">
      <c r="A155" s="126"/>
      <c r="B155" s="256"/>
      <c r="C155" s="95"/>
      <c r="D155" s="95"/>
      <c r="E155" s="95"/>
      <c r="F155" s="95"/>
      <c r="G155" s="257"/>
    </row>
    <row r="156" spans="1:7" ht="15.75">
      <c r="A156" s="126"/>
      <c r="B156" s="256"/>
      <c r="C156" s="95"/>
      <c r="D156" s="95"/>
      <c r="E156" s="95"/>
      <c r="F156" s="95"/>
      <c r="G156" s="257"/>
    </row>
    <row r="157" spans="1:7" ht="15.75">
      <c r="A157" s="126"/>
      <c r="B157" s="256"/>
      <c r="C157" s="95"/>
      <c r="D157" s="95"/>
      <c r="E157" s="95"/>
      <c r="F157" s="95"/>
      <c r="G157" s="257"/>
    </row>
    <row r="158" spans="1:7" ht="15.75">
      <c r="A158" s="126"/>
      <c r="B158" s="256"/>
      <c r="C158" s="95"/>
      <c r="D158" s="95"/>
      <c r="E158" s="95"/>
      <c r="F158" s="95"/>
      <c r="G158" s="257"/>
    </row>
    <row r="159" spans="1:7" ht="15.75">
      <c r="A159" s="126"/>
      <c r="B159" s="256"/>
      <c r="C159" s="95"/>
      <c r="D159" s="95"/>
      <c r="E159" s="95"/>
      <c r="F159" s="95"/>
      <c r="G159" s="257"/>
    </row>
    <row r="160" spans="1:7" ht="15.75">
      <c r="A160" s="126"/>
      <c r="B160" s="256"/>
      <c r="C160" s="95"/>
      <c r="D160" s="95"/>
      <c r="E160" s="95"/>
      <c r="F160" s="95"/>
      <c r="G160" s="257"/>
    </row>
    <row r="161" spans="1:7" ht="15.75">
      <c r="A161" s="126"/>
      <c r="B161" s="256"/>
      <c r="C161" s="95"/>
      <c r="D161" s="95"/>
      <c r="E161" s="95"/>
      <c r="F161" s="95"/>
      <c r="G161" s="257"/>
    </row>
    <row r="162" spans="1:7" ht="15.75">
      <c r="A162" s="126"/>
      <c r="B162" s="256"/>
      <c r="C162" s="95"/>
      <c r="D162" s="95"/>
      <c r="E162" s="95"/>
      <c r="F162" s="95"/>
      <c r="G162" s="257"/>
    </row>
    <row r="163" spans="1:7" ht="15.75">
      <c r="A163" s="126"/>
      <c r="B163" s="256"/>
      <c r="C163" s="95"/>
      <c r="D163" s="95"/>
      <c r="E163" s="95"/>
      <c r="F163" s="95"/>
      <c r="G163" s="257"/>
    </row>
    <row r="164" spans="1:7" ht="15.75">
      <c r="A164" s="126"/>
      <c r="B164" s="256"/>
      <c r="C164" s="95"/>
      <c r="D164" s="95"/>
      <c r="E164" s="95"/>
      <c r="F164" s="95"/>
      <c r="G164" s="257"/>
    </row>
    <row r="165" spans="1:7" ht="15.75">
      <c r="A165" s="126"/>
      <c r="B165" s="256"/>
      <c r="C165" s="95"/>
      <c r="D165" s="95"/>
      <c r="E165" s="95"/>
      <c r="F165" s="95"/>
      <c r="G165" s="257"/>
    </row>
    <row r="166" spans="1:7" ht="15.75">
      <c r="A166" s="126"/>
      <c r="B166" s="256"/>
      <c r="C166" s="95"/>
      <c r="D166" s="95"/>
      <c r="E166" s="95"/>
      <c r="F166" s="95"/>
      <c r="G166" s="257"/>
    </row>
    <row r="167" spans="1:7" ht="15.75">
      <c r="A167" s="126"/>
      <c r="B167" s="256"/>
      <c r="C167" s="95"/>
      <c r="D167" s="95"/>
      <c r="E167" s="95"/>
      <c r="F167" s="95"/>
      <c r="G167" s="257"/>
    </row>
    <row r="168" spans="1:7" ht="15.75">
      <c r="A168" s="126"/>
      <c r="B168" s="256"/>
      <c r="C168" s="95"/>
      <c r="D168" s="95"/>
      <c r="E168" s="95"/>
      <c r="F168" s="95"/>
      <c r="G168" s="257"/>
    </row>
    <row r="169" spans="1:7" ht="15.75">
      <c r="A169" s="126"/>
      <c r="B169" s="256"/>
      <c r="C169" s="95"/>
      <c r="D169" s="95"/>
      <c r="E169" s="95"/>
      <c r="F169" s="95"/>
      <c r="G169" s="257"/>
    </row>
    <row r="170" spans="1:7" ht="15.75">
      <c r="A170" s="126"/>
      <c r="B170" s="256"/>
      <c r="C170" s="95"/>
      <c r="D170" s="95"/>
      <c r="E170" s="95"/>
      <c r="F170" s="95"/>
      <c r="G170" s="257"/>
    </row>
    <row r="171" spans="1:7" ht="15.75">
      <c r="A171" s="126"/>
      <c r="B171" s="256"/>
      <c r="C171" s="95"/>
      <c r="D171" s="95"/>
      <c r="E171" s="95"/>
      <c r="F171" s="95"/>
      <c r="G171" s="257"/>
    </row>
    <row r="172" spans="1:7" ht="15.75">
      <c r="A172" s="126"/>
      <c r="B172" s="256"/>
      <c r="C172" s="95"/>
      <c r="D172" s="95"/>
      <c r="E172" s="95"/>
      <c r="F172" s="95"/>
      <c r="G172" s="257"/>
    </row>
    <row r="173" spans="1:7" ht="15.75">
      <c r="A173" s="126"/>
      <c r="B173" s="256"/>
      <c r="C173" s="95"/>
      <c r="D173" s="95"/>
      <c r="E173" s="95"/>
      <c r="F173" s="95"/>
      <c r="G173" s="257"/>
    </row>
    <row r="174" spans="1:7" ht="15.75">
      <c r="A174" s="126"/>
      <c r="B174" s="256"/>
      <c r="C174" s="95"/>
      <c r="D174" s="95"/>
      <c r="E174" s="95"/>
      <c r="F174" s="95"/>
      <c r="G174" s="257"/>
    </row>
    <row r="175" spans="1:7" ht="15.75">
      <c r="A175" s="126"/>
      <c r="B175" s="256"/>
      <c r="C175" s="95"/>
      <c r="D175" s="95"/>
      <c r="E175" s="95"/>
      <c r="F175" s="95"/>
      <c r="G175" s="257"/>
    </row>
    <row r="176" spans="1:7" ht="15.75">
      <c r="A176" s="126"/>
      <c r="B176" s="256"/>
      <c r="C176" s="95"/>
      <c r="D176" s="95"/>
      <c r="E176" s="95"/>
      <c r="F176" s="95"/>
      <c r="G176" s="257"/>
    </row>
    <row r="177" spans="1:7" ht="15.75">
      <c r="A177" s="126"/>
      <c r="B177" s="256"/>
      <c r="C177" s="95"/>
      <c r="D177" s="95"/>
      <c r="E177" s="95"/>
      <c r="F177" s="95"/>
      <c r="G177" s="257"/>
    </row>
    <row r="178" spans="1:7" ht="15.75">
      <c r="A178" s="126"/>
      <c r="B178" s="256"/>
      <c r="C178" s="95"/>
      <c r="D178" s="95"/>
      <c r="E178" s="95"/>
      <c r="F178" s="95"/>
      <c r="G178" s="257"/>
    </row>
    <row r="179" spans="1:7" ht="15.75">
      <c r="A179" s="126"/>
      <c r="B179" s="256"/>
      <c r="C179" s="95"/>
      <c r="D179" s="95"/>
      <c r="E179" s="95"/>
      <c r="F179" s="95"/>
      <c r="G179" s="257"/>
    </row>
    <row r="180" spans="1:7" ht="15.75">
      <c r="A180" s="126"/>
      <c r="B180" s="256"/>
      <c r="C180" s="95"/>
      <c r="D180" s="95"/>
      <c r="E180" s="95"/>
      <c r="F180" s="95"/>
      <c r="G180" s="257"/>
    </row>
    <row r="181" spans="1:7" ht="15.75">
      <c r="A181" s="126"/>
      <c r="B181" s="256"/>
      <c r="C181" s="95"/>
      <c r="D181" s="95"/>
      <c r="E181" s="95"/>
      <c r="F181" s="95"/>
      <c r="G181" s="257"/>
    </row>
    <row r="182" spans="1:7" ht="15.75">
      <c r="A182" s="126"/>
      <c r="B182" s="256"/>
      <c r="C182" s="95"/>
      <c r="D182" s="95"/>
      <c r="E182" s="95"/>
      <c r="F182" s="95"/>
      <c r="G182" s="257"/>
    </row>
    <row r="183" spans="1:7" ht="15.75">
      <c r="A183" s="126"/>
      <c r="B183" s="256"/>
      <c r="C183" s="95"/>
      <c r="D183" s="95"/>
      <c r="E183" s="95"/>
      <c r="F183" s="95"/>
      <c r="G183" s="257"/>
    </row>
    <row r="184" spans="1:7" ht="15.75">
      <c r="A184" s="126"/>
      <c r="B184" s="256"/>
      <c r="C184" s="95"/>
      <c r="D184" s="95"/>
      <c r="E184" s="95"/>
      <c r="F184" s="95"/>
      <c r="G184" s="257"/>
    </row>
    <row r="185" spans="1:7" ht="15.75">
      <c r="A185" s="126"/>
      <c r="B185" s="256"/>
      <c r="C185" s="95"/>
      <c r="D185" s="95"/>
      <c r="E185" s="95"/>
      <c r="F185" s="95"/>
      <c r="G185" s="257"/>
    </row>
    <row r="186" spans="1:7" ht="15.75">
      <c r="A186" s="126"/>
      <c r="B186" s="256"/>
      <c r="C186" s="95"/>
      <c r="D186" s="95"/>
      <c r="E186" s="95"/>
      <c r="F186" s="95"/>
      <c r="G186" s="257"/>
    </row>
    <row r="187" spans="1:7" ht="15.75">
      <c r="A187" s="126"/>
      <c r="B187" s="256"/>
      <c r="C187" s="95"/>
      <c r="D187" s="95"/>
      <c r="E187" s="95"/>
      <c r="F187" s="95"/>
      <c r="G187" s="257"/>
    </row>
    <row r="188" spans="1:7" ht="15.75">
      <c r="A188" s="126"/>
      <c r="B188" s="256"/>
      <c r="C188" s="95"/>
      <c r="D188" s="95"/>
      <c r="E188" s="95"/>
      <c r="F188" s="95"/>
      <c r="G188" s="257"/>
    </row>
    <row r="189" spans="1:7" ht="15.75">
      <c r="A189" s="126"/>
      <c r="B189" s="256"/>
      <c r="C189" s="95"/>
      <c r="D189" s="95"/>
      <c r="E189" s="95"/>
      <c r="F189" s="95"/>
      <c r="G189" s="257"/>
    </row>
    <row r="190" spans="1:7" ht="15.75">
      <c r="A190" s="126"/>
      <c r="B190" s="256"/>
      <c r="C190" s="95"/>
      <c r="D190" s="95"/>
      <c r="E190" s="95"/>
      <c r="F190" s="95"/>
      <c r="G190" s="257"/>
    </row>
    <row r="191" spans="1:7" ht="15.75">
      <c r="A191" s="126"/>
      <c r="B191" s="256"/>
      <c r="C191" s="95"/>
      <c r="D191" s="95"/>
      <c r="E191" s="95"/>
      <c r="F191" s="95"/>
      <c r="G191" s="257"/>
    </row>
    <row r="192" spans="1:7" ht="15.75">
      <c r="A192" s="126"/>
      <c r="B192" s="256"/>
      <c r="C192" s="95"/>
      <c r="D192" s="95"/>
      <c r="E192" s="95"/>
      <c r="F192" s="95"/>
      <c r="G192" s="257"/>
    </row>
    <row r="193" spans="1:7" ht="15.75">
      <c r="A193" s="126"/>
      <c r="B193" s="256"/>
      <c r="C193" s="95"/>
      <c r="D193" s="95"/>
      <c r="E193" s="95"/>
      <c r="F193" s="95"/>
      <c r="G193" s="257"/>
    </row>
    <row r="194" spans="1:7" ht="15.75">
      <c r="A194" s="126"/>
      <c r="B194" s="256"/>
      <c r="C194" s="95"/>
      <c r="D194" s="95"/>
      <c r="E194" s="95"/>
      <c r="F194" s="95"/>
      <c r="G194" s="257"/>
    </row>
    <row r="195" spans="1:7" ht="15.75">
      <c r="A195" s="126"/>
      <c r="B195" s="256"/>
      <c r="C195" s="95"/>
      <c r="D195" s="95"/>
      <c r="E195" s="95"/>
      <c r="F195" s="95"/>
      <c r="G195" s="257"/>
    </row>
    <row r="196" spans="1:7" ht="15.75">
      <c r="A196" s="126"/>
      <c r="B196" s="256"/>
      <c r="C196" s="95"/>
      <c r="D196" s="95"/>
      <c r="E196" s="95"/>
      <c r="F196" s="95"/>
      <c r="G196" s="257"/>
    </row>
    <row r="197" spans="1:7" ht="15.75">
      <c r="A197" s="126"/>
      <c r="B197" s="256"/>
      <c r="C197" s="95"/>
      <c r="D197" s="95"/>
      <c r="E197" s="95"/>
      <c r="F197" s="95"/>
      <c r="G197" s="257"/>
    </row>
    <row r="198" spans="1:7" ht="15.75">
      <c r="A198" s="126"/>
      <c r="B198" s="256"/>
      <c r="C198" s="95"/>
      <c r="D198" s="95"/>
      <c r="E198" s="95"/>
      <c r="F198" s="95"/>
      <c r="G198" s="257"/>
    </row>
    <row r="199" spans="1:7" ht="15.75">
      <c r="A199" s="126"/>
      <c r="B199" s="256"/>
      <c r="C199" s="95"/>
      <c r="D199" s="95"/>
      <c r="E199" s="95"/>
      <c r="F199" s="95"/>
      <c r="G199" s="257"/>
    </row>
    <row r="200" spans="1:7" ht="15.75">
      <c r="A200" s="126"/>
      <c r="B200" s="256"/>
      <c r="C200" s="95"/>
      <c r="D200" s="95"/>
      <c r="E200" s="95"/>
      <c r="F200" s="95"/>
      <c r="G200" s="257"/>
    </row>
    <row r="201" spans="1:7" ht="15.75">
      <c r="A201" s="126"/>
      <c r="B201" s="256"/>
      <c r="C201" s="95"/>
      <c r="D201" s="95"/>
      <c r="E201" s="95"/>
      <c r="F201" s="95"/>
      <c r="G201" s="257"/>
    </row>
    <row r="202" spans="1:7" ht="15.75">
      <c r="A202" s="126"/>
      <c r="B202" s="256"/>
      <c r="C202" s="95"/>
      <c r="D202" s="95"/>
      <c r="E202" s="95"/>
      <c r="F202" s="95"/>
      <c r="G202" s="257"/>
    </row>
    <row r="203" spans="1:7" ht="15.75">
      <c r="A203" s="126"/>
      <c r="B203" s="256"/>
      <c r="C203" s="95"/>
      <c r="D203" s="95"/>
      <c r="E203" s="95"/>
      <c r="F203" s="95"/>
      <c r="G203" s="257"/>
    </row>
    <row r="204" spans="1:7" ht="15.75">
      <c r="A204" s="126"/>
      <c r="B204" s="256"/>
      <c r="C204" s="95"/>
      <c r="D204" s="95"/>
      <c r="E204" s="95"/>
      <c r="F204" s="95"/>
      <c r="G204" s="257"/>
    </row>
    <row r="205" spans="1:7" ht="15.75">
      <c r="A205" s="126"/>
      <c r="B205" s="256"/>
      <c r="C205" s="95"/>
      <c r="D205" s="95"/>
      <c r="E205" s="95"/>
      <c r="F205" s="95"/>
      <c r="G205" s="257"/>
    </row>
    <row r="206" spans="1:7" ht="15.75">
      <c r="A206" s="126"/>
      <c r="B206" s="256"/>
      <c r="C206" s="95"/>
      <c r="D206" s="95"/>
      <c r="E206" s="95"/>
      <c r="F206" s="95"/>
      <c r="G206" s="257"/>
    </row>
    <row r="207" spans="1:7" ht="15.75">
      <c r="A207" s="126"/>
      <c r="B207" s="256"/>
      <c r="C207" s="95"/>
      <c r="D207" s="95"/>
      <c r="E207" s="95"/>
      <c r="F207" s="95"/>
      <c r="G207" s="257"/>
    </row>
    <row r="208" spans="1:7" ht="15.75">
      <c r="A208" s="126"/>
      <c r="B208" s="256"/>
      <c r="C208" s="95"/>
      <c r="D208" s="95"/>
      <c r="E208" s="95"/>
      <c r="F208" s="95"/>
      <c r="G208" s="257"/>
    </row>
    <row r="209" spans="1:7" ht="15.75">
      <c r="A209" s="126"/>
      <c r="B209" s="256"/>
      <c r="C209" s="95"/>
      <c r="D209" s="95"/>
      <c r="E209" s="95"/>
      <c r="F209" s="95"/>
      <c r="G209" s="257"/>
    </row>
    <row r="210" spans="1:7" ht="15.75">
      <c r="A210" s="126"/>
      <c r="B210" s="256"/>
      <c r="C210" s="95"/>
      <c r="D210" s="95"/>
      <c r="E210" s="95"/>
      <c r="F210" s="95"/>
      <c r="G210" s="257"/>
    </row>
    <row r="211" spans="1:7" ht="15.75">
      <c r="A211" s="126"/>
      <c r="B211" s="256"/>
      <c r="C211" s="95"/>
      <c r="D211" s="95"/>
      <c r="E211" s="95"/>
      <c r="F211" s="95"/>
      <c r="G211" s="257"/>
    </row>
    <row r="212" spans="1:7" ht="15.75">
      <c r="A212" s="126"/>
      <c r="B212" s="256"/>
      <c r="C212" s="95"/>
      <c r="D212" s="95"/>
      <c r="E212" s="95"/>
      <c r="F212" s="95"/>
      <c r="G212" s="257"/>
    </row>
    <row r="213" spans="1:7" ht="15.75">
      <c r="A213" s="126"/>
      <c r="B213" s="256"/>
      <c r="C213" s="95"/>
      <c r="D213" s="95"/>
      <c r="E213" s="95"/>
      <c r="F213" s="95"/>
      <c r="G213" s="257"/>
    </row>
    <row r="214" spans="1:7" ht="15.75">
      <c r="A214" s="126"/>
      <c r="B214" s="256"/>
      <c r="C214" s="95"/>
      <c r="D214" s="95"/>
      <c r="E214" s="95"/>
      <c r="F214" s="95"/>
      <c r="G214" s="257"/>
    </row>
    <row r="215" spans="1:7" ht="15.75">
      <c r="A215" s="126"/>
      <c r="B215" s="256"/>
      <c r="C215" s="95"/>
      <c r="D215" s="95"/>
      <c r="E215" s="95"/>
      <c r="F215" s="95"/>
      <c r="G215" s="257"/>
    </row>
    <row r="216" spans="1:7" ht="15.75">
      <c r="A216" s="126"/>
      <c r="B216" s="256"/>
      <c r="C216" s="95"/>
      <c r="D216" s="95"/>
      <c r="E216" s="95"/>
      <c r="F216" s="95"/>
      <c r="G216" s="257"/>
    </row>
    <row r="217" spans="1:7" ht="15.75">
      <c r="A217" s="126"/>
      <c r="B217" s="256"/>
      <c r="C217" s="95"/>
      <c r="D217" s="95"/>
      <c r="E217" s="95"/>
      <c r="F217" s="95"/>
      <c r="G217" s="257"/>
    </row>
    <row r="218" spans="1:7" ht="15.75">
      <c r="A218" s="126"/>
      <c r="B218" s="256"/>
      <c r="C218" s="95"/>
      <c r="D218" s="95"/>
      <c r="E218" s="95"/>
      <c r="F218" s="95"/>
      <c r="G218" s="257"/>
    </row>
    <row r="219" spans="1:7" ht="15.75">
      <c r="A219" s="126"/>
      <c r="B219" s="256"/>
      <c r="C219" s="95"/>
      <c r="D219" s="95"/>
      <c r="E219" s="95"/>
      <c r="F219" s="95"/>
      <c r="G219" s="257"/>
    </row>
    <row r="220" spans="1:7" ht="15.75">
      <c r="A220" s="126"/>
      <c r="B220" s="256"/>
      <c r="C220" s="95"/>
      <c r="D220" s="95"/>
      <c r="E220" s="95"/>
      <c r="F220" s="95"/>
      <c r="G220" s="257"/>
    </row>
    <row r="221" spans="1:7" ht="15.75">
      <c r="A221" s="126"/>
      <c r="B221" s="256"/>
      <c r="C221" s="95"/>
      <c r="D221" s="95"/>
      <c r="E221" s="95"/>
      <c r="F221" s="95"/>
      <c r="G221" s="257"/>
    </row>
    <row r="222" spans="1:7" ht="15.75">
      <c r="A222" s="126"/>
      <c r="B222" s="256"/>
      <c r="C222" s="95"/>
      <c r="D222" s="95"/>
      <c r="E222" s="95"/>
      <c r="F222" s="95"/>
      <c r="G222" s="257"/>
    </row>
    <row r="223" spans="1:7" ht="15.75">
      <c r="A223" s="126"/>
      <c r="B223" s="256"/>
      <c r="C223" s="95"/>
      <c r="D223" s="95"/>
      <c r="E223" s="95"/>
      <c r="F223" s="95"/>
      <c r="G223" s="257"/>
    </row>
    <row r="224" spans="1:7" ht="15.75">
      <c r="A224" s="126"/>
      <c r="B224" s="256"/>
      <c r="C224" s="95"/>
      <c r="D224" s="95"/>
      <c r="E224" s="95"/>
      <c r="F224" s="95"/>
      <c r="G224" s="257"/>
    </row>
    <row r="225" spans="1:7" ht="15.75">
      <c r="A225" s="126"/>
      <c r="B225" s="256"/>
      <c r="C225" s="95"/>
      <c r="D225" s="95"/>
      <c r="E225" s="95"/>
      <c r="F225" s="95"/>
      <c r="G225" s="257"/>
    </row>
    <row r="226" spans="1:7" ht="15.75">
      <c r="A226" s="126"/>
      <c r="B226" s="256"/>
      <c r="C226" s="95"/>
      <c r="D226" s="95"/>
      <c r="E226" s="95"/>
      <c r="F226" s="95"/>
      <c r="G226" s="257"/>
    </row>
    <row r="227" spans="1:7" ht="15.75">
      <c r="A227" s="126"/>
      <c r="B227" s="256"/>
      <c r="C227" s="95"/>
      <c r="D227" s="95"/>
      <c r="E227" s="95"/>
      <c r="F227" s="95"/>
      <c r="G227" s="257"/>
    </row>
    <row r="228" spans="1:7" ht="15.75">
      <c r="A228" s="126"/>
      <c r="B228" s="256"/>
      <c r="C228" s="95"/>
      <c r="D228" s="95"/>
      <c r="E228" s="95"/>
      <c r="F228" s="95"/>
      <c r="G228" s="257"/>
    </row>
    <row r="229" spans="1:7" ht="15.75">
      <c r="A229" s="126"/>
      <c r="B229" s="256"/>
      <c r="C229" s="95"/>
      <c r="D229" s="95"/>
      <c r="E229" s="95"/>
      <c r="F229" s="95"/>
      <c r="G229" s="257"/>
    </row>
    <row r="230" spans="1:7" ht="15.75">
      <c r="A230" s="126"/>
      <c r="B230" s="256"/>
      <c r="C230" s="95"/>
      <c r="D230" s="95"/>
      <c r="E230" s="95"/>
      <c r="F230" s="95"/>
      <c r="G230" s="257"/>
    </row>
    <row r="231" spans="1:7" ht="15.75">
      <c r="A231" s="126"/>
      <c r="B231" s="256"/>
      <c r="C231" s="95"/>
      <c r="D231" s="95"/>
      <c r="E231" s="95"/>
      <c r="F231" s="95"/>
      <c r="G231" s="257"/>
    </row>
    <row r="232" spans="1:7" ht="15.75">
      <c r="A232" s="126"/>
      <c r="B232" s="256"/>
      <c r="C232" s="95"/>
      <c r="D232" s="95"/>
      <c r="E232" s="95"/>
      <c r="F232" s="95"/>
      <c r="G232" s="257"/>
    </row>
    <row r="233" spans="1:7" ht="15.75">
      <c r="A233" s="126"/>
      <c r="B233" s="256"/>
      <c r="C233" s="95"/>
      <c r="D233" s="95"/>
      <c r="E233" s="95"/>
      <c r="F233" s="95"/>
      <c r="G233" s="257"/>
    </row>
    <row r="234" spans="1:7" ht="15.75">
      <c r="A234" s="126"/>
      <c r="B234" s="256"/>
      <c r="C234" s="95"/>
      <c r="D234" s="95"/>
      <c r="E234" s="95"/>
      <c r="F234" s="95"/>
      <c r="G234" s="257"/>
    </row>
    <row r="235" spans="1:7" ht="15.75">
      <c r="A235" s="126"/>
      <c r="B235" s="256"/>
      <c r="C235" s="95"/>
      <c r="D235" s="95"/>
      <c r="E235" s="95"/>
      <c r="F235" s="95"/>
      <c r="G235" s="257"/>
    </row>
    <row r="236" spans="1:7" ht="15.75">
      <c r="A236" s="126"/>
      <c r="B236" s="256"/>
      <c r="C236" s="95"/>
      <c r="D236" s="95"/>
      <c r="E236" s="95"/>
      <c r="F236" s="95"/>
      <c r="G236" s="257"/>
    </row>
    <row r="237" spans="1:7" ht="15.75">
      <c r="A237" s="126"/>
      <c r="B237" s="256"/>
      <c r="C237" s="95"/>
      <c r="D237" s="95"/>
      <c r="E237" s="95"/>
      <c r="F237" s="95"/>
      <c r="G237" s="257"/>
    </row>
    <row r="238" spans="1:7" ht="15.75">
      <c r="A238" s="126"/>
      <c r="B238" s="256"/>
      <c r="C238" s="95"/>
      <c r="D238" s="95"/>
      <c r="E238" s="95"/>
      <c r="F238" s="95"/>
      <c r="G238" s="257"/>
    </row>
    <row r="239" spans="1:7" ht="15.75">
      <c r="A239" s="126"/>
      <c r="B239" s="256"/>
      <c r="C239" s="95"/>
      <c r="D239" s="95"/>
      <c r="E239" s="95"/>
      <c r="F239" s="95"/>
      <c r="G239" s="257"/>
    </row>
    <row r="240" spans="1:7" ht="15.75">
      <c r="A240" s="126"/>
      <c r="B240" s="256"/>
      <c r="C240" s="95"/>
      <c r="D240" s="95"/>
      <c r="E240" s="95"/>
      <c r="F240" s="95"/>
      <c r="G240" s="257"/>
    </row>
    <row r="241" spans="1:7" ht="15.75">
      <c r="A241" s="126"/>
      <c r="B241" s="256"/>
      <c r="C241" s="95"/>
      <c r="D241" s="95"/>
      <c r="E241" s="95"/>
      <c r="F241" s="95"/>
      <c r="G241" s="257"/>
    </row>
    <row r="242" spans="1:7" ht="15.75">
      <c r="A242" s="126"/>
      <c r="B242" s="256"/>
      <c r="C242" s="95"/>
      <c r="D242" s="95"/>
      <c r="E242" s="95"/>
      <c r="F242" s="95"/>
      <c r="G242" s="257"/>
    </row>
    <row r="243" spans="1:7" ht="15.75">
      <c r="A243" s="126"/>
      <c r="B243" s="256"/>
      <c r="C243" s="95"/>
      <c r="D243" s="95"/>
      <c r="E243" s="95"/>
      <c r="F243" s="95"/>
      <c r="G243" s="257"/>
    </row>
    <row r="244" spans="1:7" ht="15.75">
      <c r="A244" s="126"/>
      <c r="B244" s="256"/>
      <c r="C244" s="95"/>
      <c r="D244" s="95"/>
      <c r="E244" s="95"/>
      <c r="F244" s="95"/>
      <c r="G244" s="257"/>
    </row>
    <row r="245" spans="1:7" ht="15.75">
      <c r="A245" s="126"/>
      <c r="B245" s="256"/>
      <c r="C245" s="95"/>
      <c r="D245" s="95"/>
      <c r="E245" s="95"/>
      <c r="F245" s="95"/>
      <c r="G245" s="257"/>
    </row>
    <row r="246" spans="1:7" ht="15.75">
      <c r="A246" s="126"/>
      <c r="B246" s="256"/>
      <c r="C246" s="95"/>
      <c r="D246" s="95"/>
      <c r="E246" s="95"/>
      <c r="F246" s="95"/>
      <c r="G246" s="257"/>
    </row>
    <row r="247" spans="1:7" ht="15.75">
      <c r="A247" s="126"/>
      <c r="B247" s="256"/>
      <c r="C247" s="95"/>
      <c r="D247" s="95"/>
      <c r="E247" s="95"/>
      <c r="F247" s="95"/>
      <c r="G247" s="257"/>
    </row>
    <row r="248" spans="1:7" ht="15.75">
      <c r="A248" s="126"/>
      <c r="B248" s="256"/>
      <c r="C248" s="95"/>
      <c r="D248" s="95"/>
      <c r="E248" s="95"/>
      <c r="F248" s="95"/>
      <c r="G248" s="257"/>
    </row>
    <row r="249" spans="1:7" ht="15.75">
      <c r="A249" s="126"/>
      <c r="B249" s="256"/>
      <c r="C249" s="95"/>
      <c r="D249" s="95"/>
      <c r="E249" s="95"/>
      <c r="F249" s="95"/>
      <c r="G249" s="257"/>
    </row>
    <row r="250" spans="1:7" ht="15.75">
      <c r="A250" s="126"/>
      <c r="B250" s="256"/>
      <c r="C250" s="95"/>
      <c r="D250" s="95"/>
      <c r="E250" s="95"/>
      <c r="F250" s="95"/>
      <c r="G250" s="257"/>
    </row>
    <row r="251" spans="1:7" ht="15.75">
      <c r="A251" s="126"/>
      <c r="B251" s="256"/>
      <c r="C251" s="95"/>
      <c r="D251" s="95"/>
      <c r="E251" s="95"/>
      <c r="F251" s="95"/>
      <c r="G251" s="257"/>
    </row>
    <row r="252" spans="1:7" ht="15.75">
      <c r="A252" s="126"/>
      <c r="B252" s="256"/>
      <c r="C252" s="95"/>
      <c r="D252" s="95"/>
      <c r="E252" s="95"/>
      <c r="F252" s="95"/>
      <c r="G252" s="257"/>
    </row>
    <row r="253" spans="1:7" ht="15.75">
      <c r="A253" s="126"/>
      <c r="B253" s="256"/>
      <c r="C253" s="95"/>
      <c r="D253" s="95"/>
      <c r="E253" s="95"/>
      <c r="F253" s="95"/>
      <c r="G253" s="257"/>
    </row>
    <row r="254" spans="1:7" ht="15.75">
      <c r="A254" s="126"/>
      <c r="B254" s="256"/>
      <c r="C254" s="95"/>
      <c r="D254" s="95"/>
      <c r="E254" s="95"/>
      <c r="F254" s="95"/>
      <c r="G254" s="257"/>
    </row>
    <row r="255" spans="1:7" ht="15.75">
      <c r="A255" s="126"/>
      <c r="B255" s="256"/>
      <c r="C255" s="95"/>
      <c r="D255" s="95"/>
      <c r="E255" s="95"/>
      <c r="F255" s="95"/>
      <c r="G255" s="257"/>
    </row>
    <row r="256" spans="1:7" ht="15.75">
      <c r="A256" s="126"/>
      <c r="B256" s="256"/>
      <c r="C256" s="95"/>
      <c r="D256" s="95"/>
      <c r="E256" s="95"/>
      <c r="F256" s="95"/>
      <c r="G256" s="257"/>
    </row>
    <row r="257" spans="1:7" ht="15.75">
      <c r="A257" s="126"/>
      <c r="B257" s="256"/>
      <c r="C257" s="95"/>
      <c r="D257" s="95"/>
      <c r="E257" s="95"/>
      <c r="F257" s="95"/>
      <c r="G257" s="257"/>
    </row>
    <row r="258" spans="1:7" ht="15.75">
      <c r="A258" s="126"/>
      <c r="B258" s="256"/>
      <c r="C258" s="95"/>
      <c r="D258" s="95"/>
      <c r="E258" s="95"/>
      <c r="F258" s="95"/>
      <c r="G258" s="257"/>
    </row>
    <row r="259" spans="1:7" ht="15.75">
      <c r="A259" s="126"/>
      <c r="B259" s="256"/>
      <c r="C259" s="95"/>
      <c r="D259" s="95"/>
      <c r="E259" s="95"/>
      <c r="F259" s="95"/>
      <c r="G259" s="257"/>
    </row>
    <row r="260" spans="1:7" ht="15.75">
      <c r="A260" s="126"/>
      <c r="B260" s="256"/>
      <c r="C260" s="95"/>
      <c r="D260" s="95"/>
      <c r="E260" s="95"/>
      <c r="F260" s="95"/>
      <c r="G260" s="257"/>
    </row>
    <row r="261" spans="1:7" ht="15.75">
      <c r="A261" s="126"/>
      <c r="B261" s="256"/>
      <c r="C261" s="95"/>
      <c r="D261" s="95"/>
      <c r="E261" s="95"/>
      <c r="F261" s="95"/>
      <c r="G261" s="257"/>
    </row>
    <row r="262" spans="1:7" ht="15.75">
      <c r="A262" s="126"/>
      <c r="B262" s="256"/>
      <c r="C262" s="95"/>
      <c r="D262" s="95"/>
      <c r="E262" s="95"/>
      <c r="F262" s="95"/>
      <c r="G262" s="257"/>
    </row>
    <row r="263" spans="1:7" ht="15.75">
      <c r="A263" s="126"/>
      <c r="B263" s="256"/>
      <c r="C263" s="95"/>
      <c r="D263" s="95"/>
      <c r="E263" s="95"/>
      <c r="F263" s="95"/>
      <c r="G263" s="257"/>
    </row>
    <row r="264" spans="1:7" ht="15.75">
      <c r="A264" s="126"/>
      <c r="B264" s="256"/>
      <c r="C264" s="95"/>
      <c r="D264" s="95"/>
      <c r="E264" s="95"/>
      <c r="F264" s="95"/>
      <c r="G264" s="257"/>
    </row>
    <row r="265" spans="1:7" ht="15.75">
      <c r="A265" s="126"/>
      <c r="B265" s="256"/>
      <c r="C265" s="95"/>
      <c r="D265" s="95"/>
      <c r="E265" s="95"/>
      <c r="F265" s="95"/>
      <c r="G265" s="257"/>
    </row>
    <row r="266" spans="1:7" ht="15.75">
      <c r="A266" s="126"/>
      <c r="B266" s="256"/>
      <c r="C266" s="95"/>
      <c r="D266" s="95"/>
      <c r="E266" s="95"/>
      <c r="F266" s="95"/>
      <c r="G266" s="257"/>
    </row>
    <row r="267" spans="1:7" ht="15.75">
      <c r="A267" s="126"/>
      <c r="B267" s="256"/>
      <c r="C267" s="95"/>
      <c r="D267" s="95"/>
      <c r="E267" s="95"/>
      <c r="F267" s="95"/>
      <c r="G267" s="257"/>
    </row>
    <row r="268" spans="1:7" ht="15.75">
      <c r="A268" s="126"/>
      <c r="B268" s="256"/>
      <c r="C268" s="95"/>
      <c r="D268" s="95"/>
      <c r="E268" s="95"/>
      <c r="F268" s="95"/>
      <c r="G268" s="257"/>
    </row>
    <row r="269" spans="1:7" ht="15.75">
      <c r="A269" s="126"/>
      <c r="B269" s="256"/>
      <c r="C269" s="95"/>
      <c r="D269" s="95"/>
      <c r="E269" s="95"/>
      <c r="F269" s="95"/>
      <c r="G269" s="257"/>
    </row>
    <row r="270" spans="1:7" ht="15.75">
      <c r="A270" s="126"/>
      <c r="B270" s="256"/>
      <c r="C270" s="95"/>
      <c r="D270" s="95"/>
      <c r="E270" s="95"/>
      <c r="F270" s="95"/>
      <c r="G270" s="257"/>
    </row>
    <row r="271" spans="1:7" ht="15.75">
      <c r="A271" s="126"/>
      <c r="B271" s="256"/>
      <c r="C271" s="95"/>
      <c r="D271" s="95"/>
      <c r="E271" s="95"/>
      <c r="F271" s="95"/>
      <c r="G271" s="257"/>
    </row>
    <row r="272" spans="1:7" ht="15.75">
      <c r="A272" s="126"/>
      <c r="B272" s="256"/>
      <c r="C272" s="95"/>
      <c r="D272" s="95"/>
      <c r="E272" s="95"/>
      <c r="F272" s="95"/>
      <c r="G272" s="257"/>
    </row>
    <row r="273" spans="1:7" ht="15.75">
      <c r="A273" s="126"/>
      <c r="B273" s="256"/>
      <c r="C273" s="95"/>
      <c r="D273" s="95"/>
      <c r="E273" s="95"/>
      <c r="F273" s="95"/>
      <c r="G273" s="257"/>
    </row>
    <row r="274" spans="1:7" ht="15.75">
      <c r="A274" s="126"/>
      <c r="B274" s="256"/>
      <c r="C274" s="95"/>
      <c r="D274" s="95"/>
      <c r="E274" s="95"/>
      <c r="F274" s="95"/>
      <c r="G274" s="257"/>
    </row>
    <row r="275" spans="1:7" ht="15.75">
      <c r="A275" s="126"/>
      <c r="B275" s="256"/>
      <c r="C275" s="95"/>
      <c r="D275" s="95"/>
      <c r="E275" s="95"/>
      <c r="F275" s="95"/>
      <c r="G275" s="257"/>
    </row>
    <row r="276" spans="1:7" ht="15.75">
      <c r="A276" s="126"/>
      <c r="B276" s="256"/>
      <c r="C276" s="95"/>
      <c r="D276" s="95"/>
      <c r="E276" s="95"/>
      <c r="F276" s="95"/>
      <c r="G276" s="257"/>
    </row>
    <row r="277" spans="1:7" ht="15.75">
      <c r="A277" s="126"/>
      <c r="B277" s="256"/>
      <c r="C277" s="95"/>
      <c r="D277" s="95"/>
      <c r="E277" s="95"/>
      <c r="F277" s="95"/>
      <c r="G277" s="257"/>
    </row>
    <row r="278" spans="1:7" ht="15.75">
      <c r="A278" s="126"/>
      <c r="B278" s="256"/>
      <c r="C278" s="95"/>
      <c r="D278" s="95"/>
      <c r="E278" s="95"/>
      <c r="F278" s="95"/>
      <c r="G278" s="257"/>
    </row>
    <row r="279" spans="1:7" ht="15.75">
      <c r="A279" s="126"/>
      <c r="B279" s="256"/>
      <c r="C279" s="95"/>
      <c r="D279" s="95"/>
      <c r="E279" s="95"/>
      <c r="F279" s="95"/>
      <c r="G279" s="257"/>
    </row>
    <row r="280" spans="1:7" ht="15.75">
      <c r="A280" s="126"/>
      <c r="B280" s="256"/>
      <c r="C280" s="95"/>
      <c r="D280" s="95"/>
      <c r="E280" s="95"/>
      <c r="F280" s="95"/>
      <c r="G280" s="257"/>
    </row>
    <row r="281" spans="1:7" ht="15.75">
      <c r="A281" s="126"/>
      <c r="B281" s="256"/>
      <c r="C281" s="95"/>
      <c r="D281" s="95"/>
      <c r="E281" s="95"/>
      <c r="F281" s="95"/>
      <c r="G281" s="257"/>
    </row>
    <row r="282" spans="1:7" ht="15.75">
      <c r="A282" s="126"/>
      <c r="B282" s="256"/>
      <c r="C282" s="95"/>
      <c r="D282" s="95"/>
      <c r="E282" s="95"/>
      <c r="F282" s="95"/>
      <c r="G282" s="257"/>
    </row>
    <row r="283" spans="1:7" ht="15.75">
      <c r="A283" s="126"/>
      <c r="B283" s="256"/>
      <c r="C283" s="95"/>
      <c r="D283" s="95"/>
      <c r="E283" s="95"/>
      <c r="F283" s="95"/>
      <c r="G283" s="257"/>
    </row>
    <row r="284" spans="1:7" ht="15.75">
      <c r="A284" s="126"/>
      <c r="B284" s="256"/>
      <c r="C284" s="95"/>
      <c r="D284" s="95"/>
      <c r="E284" s="95"/>
      <c r="F284" s="95"/>
      <c r="G284" s="257"/>
    </row>
    <row r="285" spans="1:7" ht="15.75">
      <c r="A285" s="126"/>
      <c r="B285" s="256"/>
      <c r="C285" s="95"/>
      <c r="D285" s="95"/>
      <c r="E285" s="95"/>
      <c r="F285" s="95"/>
      <c r="G285" s="257"/>
    </row>
    <row r="286" spans="1:7" ht="15.75">
      <c r="A286" s="126"/>
      <c r="B286" s="256"/>
      <c r="C286" s="95"/>
      <c r="D286" s="95"/>
      <c r="E286" s="95"/>
      <c r="F286" s="95"/>
      <c r="G286" s="257"/>
    </row>
    <row r="287" spans="1:7" ht="15.75">
      <c r="A287" s="126"/>
      <c r="B287" s="256"/>
      <c r="C287" s="95"/>
      <c r="D287" s="95"/>
      <c r="E287" s="95"/>
      <c r="F287" s="95"/>
      <c r="G287" s="257"/>
    </row>
    <row r="288" spans="1:7" ht="15.75">
      <c r="A288" s="126"/>
      <c r="B288" s="256"/>
      <c r="C288" s="95"/>
      <c r="D288" s="95"/>
      <c r="E288" s="95"/>
      <c r="F288" s="95"/>
      <c r="G288" s="257"/>
    </row>
    <row r="289" spans="1:7" ht="15.75">
      <c r="A289" s="126"/>
      <c r="B289" s="256"/>
      <c r="C289" s="95"/>
      <c r="D289" s="95"/>
      <c r="E289" s="95"/>
      <c r="F289" s="95"/>
      <c r="G289" s="257"/>
    </row>
    <row r="290" spans="1:7" ht="15.75">
      <c r="A290" s="126"/>
      <c r="B290" s="256"/>
      <c r="C290" s="95"/>
      <c r="D290" s="95"/>
      <c r="E290" s="95"/>
      <c r="F290" s="95"/>
      <c r="G290" s="257"/>
    </row>
    <row r="291" spans="1:7" ht="15.75">
      <c r="A291" s="126"/>
      <c r="B291" s="256"/>
      <c r="C291" s="95"/>
      <c r="D291" s="95"/>
      <c r="E291" s="95"/>
      <c r="F291" s="95"/>
      <c r="G291" s="257"/>
    </row>
    <row r="292" spans="1:7" ht="15.75">
      <c r="A292" s="126"/>
      <c r="B292" s="256"/>
      <c r="C292" s="95"/>
      <c r="D292" s="95"/>
      <c r="E292" s="95"/>
      <c r="F292" s="95"/>
      <c r="G292" s="257"/>
    </row>
    <row r="293" spans="1:7" ht="15.75">
      <c r="A293" s="126"/>
      <c r="B293" s="256"/>
      <c r="C293" s="95"/>
      <c r="D293" s="95"/>
      <c r="E293" s="95"/>
      <c r="F293" s="95"/>
      <c r="G293" s="257"/>
    </row>
    <row r="294" spans="1:7" ht="15.75">
      <c r="A294" s="126"/>
      <c r="B294" s="256"/>
      <c r="C294" s="95"/>
      <c r="D294" s="95"/>
      <c r="E294" s="95"/>
      <c r="F294" s="95"/>
      <c r="G294" s="257"/>
    </row>
    <row r="295" spans="1:7" ht="15.75">
      <c r="A295" s="126"/>
      <c r="B295" s="256"/>
      <c r="C295" s="95"/>
      <c r="D295" s="95"/>
      <c r="E295" s="95"/>
      <c r="F295" s="95"/>
      <c r="G295" s="257"/>
    </row>
    <row r="296" spans="1:7" ht="15.75">
      <c r="A296" s="126"/>
      <c r="B296" s="256"/>
      <c r="C296" s="95"/>
      <c r="D296" s="95"/>
      <c r="E296" s="95"/>
      <c r="F296" s="95"/>
      <c r="G296" s="257"/>
    </row>
    <row r="297" spans="1:7" ht="15.75">
      <c r="A297" s="126"/>
      <c r="B297" s="256"/>
      <c r="C297" s="95"/>
      <c r="D297" s="95"/>
      <c r="E297" s="95"/>
      <c r="F297" s="95"/>
      <c r="G297" s="257"/>
    </row>
    <row r="298" spans="1:7" ht="15.75">
      <c r="A298" s="126"/>
      <c r="B298" s="256"/>
      <c r="C298" s="95"/>
      <c r="D298" s="95"/>
      <c r="E298" s="95"/>
      <c r="F298" s="95"/>
      <c r="G298" s="257"/>
    </row>
    <row r="299" spans="1:7" ht="15.75">
      <c r="A299" s="126"/>
      <c r="B299" s="256"/>
      <c r="C299" s="95"/>
      <c r="D299" s="95"/>
      <c r="E299" s="95"/>
      <c r="F299" s="95"/>
      <c r="G299" s="257"/>
    </row>
    <row r="300" spans="1:7" ht="15.75">
      <c r="A300" s="126"/>
      <c r="B300" s="256"/>
      <c r="C300" s="95"/>
      <c r="D300" s="95"/>
      <c r="E300" s="95"/>
      <c r="F300" s="95"/>
      <c r="G300" s="257"/>
    </row>
    <row r="301" spans="1:7" ht="15.75">
      <c r="A301" s="126"/>
      <c r="B301" s="256"/>
      <c r="C301" s="95"/>
      <c r="D301" s="95"/>
      <c r="E301" s="95"/>
      <c r="F301" s="95"/>
      <c r="G301" s="257"/>
    </row>
    <row r="302" spans="1:7" ht="15.75">
      <c r="A302" s="126"/>
      <c r="B302" s="256"/>
      <c r="C302" s="95"/>
      <c r="D302" s="95"/>
      <c r="E302" s="95"/>
      <c r="F302" s="95"/>
      <c r="G302" s="257"/>
    </row>
    <row r="303" spans="1:7" ht="15.75">
      <c r="A303" s="126"/>
      <c r="B303" s="256"/>
      <c r="C303" s="95"/>
      <c r="D303" s="95"/>
      <c r="E303" s="95"/>
      <c r="F303" s="95"/>
      <c r="G303" s="257"/>
    </row>
    <row r="304" spans="1:7" ht="15.75">
      <c r="A304" s="126"/>
      <c r="B304" s="256"/>
      <c r="C304" s="95"/>
      <c r="D304" s="95"/>
      <c r="E304" s="95"/>
      <c r="F304" s="95"/>
      <c r="G304" s="257"/>
    </row>
    <row r="305" spans="1:7" ht="15.75">
      <c r="A305" s="126"/>
      <c r="B305" s="256"/>
      <c r="C305" s="95"/>
      <c r="D305" s="95"/>
      <c r="E305" s="95"/>
      <c r="F305" s="95"/>
      <c r="G305" s="257"/>
    </row>
    <row r="306" spans="1:7" ht="15.75">
      <c r="A306" s="126"/>
      <c r="B306" s="256"/>
      <c r="C306" s="95"/>
      <c r="D306" s="95"/>
      <c r="E306" s="95"/>
      <c r="F306" s="95"/>
      <c r="G306" s="257"/>
    </row>
    <row r="307" spans="1:7" ht="15.75">
      <c r="A307" s="126"/>
      <c r="B307" s="256"/>
      <c r="C307" s="95"/>
      <c r="D307" s="95"/>
      <c r="E307" s="95"/>
      <c r="F307" s="95"/>
      <c r="G307" s="257"/>
    </row>
    <row r="308" spans="1:7" ht="15.75">
      <c r="A308" s="126"/>
      <c r="B308" s="256"/>
      <c r="C308" s="95"/>
      <c r="D308" s="95"/>
      <c r="E308" s="95"/>
      <c r="F308" s="95"/>
      <c r="G308" s="257"/>
    </row>
    <row r="309" spans="1:7" ht="15.75">
      <c r="A309" s="126"/>
      <c r="B309" s="256"/>
      <c r="C309" s="95"/>
      <c r="D309" s="95"/>
      <c r="E309" s="95"/>
      <c r="F309" s="95"/>
      <c r="G309" s="257"/>
    </row>
    <row r="310" spans="1:7" ht="15.75">
      <c r="A310" s="126"/>
      <c r="B310" s="256"/>
      <c r="C310" s="95"/>
      <c r="D310" s="95"/>
      <c r="E310" s="95"/>
      <c r="F310" s="95"/>
      <c r="G310" s="257"/>
    </row>
    <row r="311" spans="1:7" ht="15.75">
      <c r="A311" s="126"/>
      <c r="B311" s="256"/>
      <c r="C311" s="95"/>
      <c r="D311" s="95"/>
      <c r="E311" s="95"/>
      <c r="F311" s="95"/>
      <c r="G311" s="257"/>
    </row>
    <row r="312" spans="1:7" ht="15.75">
      <c r="A312" s="126"/>
      <c r="B312" s="256"/>
      <c r="C312" s="95"/>
      <c r="D312" s="95"/>
      <c r="E312" s="95"/>
      <c r="F312" s="95"/>
      <c r="G312" s="257"/>
    </row>
    <row r="313" spans="1:7" ht="15.75">
      <c r="A313" s="126"/>
      <c r="B313" s="256"/>
      <c r="C313" s="95"/>
      <c r="D313" s="95"/>
      <c r="E313" s="95"/>
      <c r="F313" s="95"/>
      <c r="G313" s="257"/>
    </row>
    <row r="314" spans="1:7" ht="15.75">
      <c r="A314" s="126"/>
      <c r="B314" s="256"/>
      <c r="C314" s="95"/>
      <c r="D314" s="95"/>
      <c r="E314" s="95"/>
      <c r="F314" s="95"/>
      <c r="G314" s="257"/>
    </row>
    <row r="315" spans="1:7" ht="15.75">
      <c r="A315" s="126"/>
      <c r="B315" s="256"/>
      <c r="C315" s="95"/>
      <c r="D315" s="95"/>
      <c r="E315" s="95"/>
      <c r="F315" s="95"/>
      <c r="G315" s="257"/>
    </row>
    <row r="316" spans="1:7" ht="15.75">
      <c r="A316" s="126"/>
      <c r="B316" s="256"/>
      <c r="C316" s="95"/>
      <c r="D316" s="95"/>
      <c r="E316" s="95"/>
      <c r="F316" s="95"/>
      <c r="G316" s="257"/>
    </row>
    <row r="317" spans="1:7" ht="15.75">
      <c r="A317" s="126"/>
      <c r="B317" s="256"/>
      <c r="C317" s="95"/>
      <c r="D317" s="95"/>
      <c r="E317" s="95"/>
      <c r="F317" s="95"/>
      <c r="G317" s="257"/>
    </row>
    <row r="318" spans="1:7" ht="15.75">
      <c r="A318" s="126"/>
      <c r="B318" s="256"/>
      <c r="C318" s="95"/>
      <c r="D318" s="95"/>
      <c r="E318" s="95"/>
      <c r="F318" s="95"/>
      <c r="G318" s="257"/>
    </row>
    <row r="319" spans="1:7" ht="15.75">
      <c r="A319" s="126"/>
      <c r="B319" s="256"/>
      <c r="C319" s="95"/>
      <c r="D319" s="95"/>
      <c r="E319" s="95"/>
      <c r="F319" s="95"/>
      <c r="G319" s="257"/>
    </row>
    <row r="320" spans="1:7" ht="15.75">
      <c r="A320" s="126"/>
      <c r="B320" s="256"/>
      <c r="C320" s="95"/>
      <c r="D320" s="95"/>
      <c r="E320" s="95"/>
      <c r="F320" s="95"/>
      <c r="G320" s="257"/>
    </row>
    <row r="321" spans="1:7" ht="15.75">
      <c r="A321" s="126"/>
      <c r="B321" s="256"/>
      <c r="C321" s="95"/>
      <c r="D321" s="95"/>
      <c r="E321" s="95"/>
      <c r="F321" s="95"/>
      <c r="G321" s="257"/>
    </row>
    <row r="322" spans="1:7" ht="15.75">
      <c r="A322" s="126"/>
      <c r="B322" s="256"/>
      <c r="C322" s="95"/>
      <c r="D322" s="95"/>
      <c r="E322" s="95"/>
      <c r="F322" s="95"/>
      <c r="G322" s="257"/>
    </row>
    <row r="323" spans="1:7" ht="15.75">
      <c r="A323" s="126"/>
      <c r="B323" s="256"/>
      <c r="C323" s="95"/>
      <c r="D323" s="95"/>
      <c r="E323" s="95"/>
      <c r="F323" s="95"/>
      <c r="G323" s="257"/>
    </row>
    <row r="324" spans="1:7" ht="15.75">
      <c r="A324" s="126"/>
      <c r="B324" s="256"/>
      <c r="C324" s="95"/>
      <c r="D324" s="95"/>
      <c r="E324" s="95"/>
      <c r="F324" s="95"/>
      <c r="G324" s="257"/>
    </row>
    <row r="325" spans="1:7" ht="15.75">
      <c r="A325" s="126"/>
      <c r="B325" s="256"/>
      <c r="C325" s="95"/>
      <c r="D325" s="95"/>
      <c r="E325" s="95"/>
      <c r="F325" s="95"/>
      <c r="G325" s="257"/>
    </row>
    <row r="326" spans="1:7" ht="15.75">
      <c r="A326" s="126"/>
      <c r="B326" s="256"/>
      <c r="C326" s="95"/>
      <c r="D326" s="95"/>
      <c r="E326" s="95"/>
      <c r="F326" s="95"/>
      <c r="G326" s="257"/>
    </row>
    <row r="327" spans="1:7" ht="15.75">
      <c r="A327" s="126"/>
      <c r="B327" s="256"/>
      <c r="C327" s="95"/>
      <c r="D327" s="95"/>
      <c r="E327" s="95"/>
      <c r="F327" s="95"/>
      <c r="G327" s="257"/>
    </row>
    <row r="328" spans="1:7" ht="15.75">
      <c r="A328" s="126"/>
      <c r="B328" s="256"/>
      <c r="C328" s="95"/>
      <c r="D328" s="95"/>
      <c r="E328" s="95"/>
      <c r="F328" s="95"/>
      <c r="G328" s="257"/>
    </row>
    <row r="329" spans="1:7" ht="15.75">
      <c r="A329" s="126"/>
      <c r="B329" s="256"/>
      <c r="C329" s="95"/>
      <c r="D329" s="95"/>
      <c r="E329" s="95"/>
      <c r="F329" s="95"/>
      <c r="G329" s="257"/>
    </row>
    <row r="330" spans="1:7" ht="15.75">
      <c r="A330" s="126"/>
      <c r="B330" s="256"/>
      <c r="C330" s="95"/>
      <c r="D330" s="95"/>
      <c r="E330" s="95"/>
      <c r="F330" s="95"/>
      <c r="G330" s="257"/>
    </row>
    <row r="331" spans="1:7" ht="15.75">
      <c r="A331" s="126"/>
      <c r="B331" s="256"/>
      <c r="C331" s="95"/>
      <c r="D331" s="95"/>
      <c r="E331" s="95"/>
      <c r="F331" s="95"/>
      <c r="G331" s="257"/>
    </row>
    <row r="332" spans="1:7" ht="15.75">
      <c r="A332" s="126"/>
      <c r="B332" s="256"/>
      <c r="C332" s="95"/>
      <c r="D332" s="95"/>
      <c r="E332" s="95"/>
      <c r="F332" s="95"/>
      <c r="G332" s="257"/>
    </row>
    <row r="333" spans="1:7" ht="15.75">
      <c r="A333" s="126"/>
      <c r="B333" s="256"/>
      <c r="C333" s="95"/>
      <c r="D333" s="95"/>
      <c r="E333" s="95"/>
      <c r="F333" s="95"/>
      <c r="G333" s="257"/>
    </row>
    <row r="334" spans="1:7" ht="15.75">
      <c r="A334" s="126"/>
      <c r="B334" s="256"/>
      <c r="C334" s="95"/>
      <c r="D334" s="95"/>
      <c r="E334" s="95"/>
      <c r="F334" s="95"/>
      <c r="G334" s="257"/>
    </row>
    <row r="335" spans="1:7" ht="15.75">
      <c r="A335" s="126"/>
      <c r="B335" s="256"/>
      <c r="C335" s="95"/>
      <c r="D335" s="95"/>
      <c r="E335" s="95"/>
      <c r="F335" s="95"/>
      <c r="G335" s="257"/>
    </row>
    <row r="336" spans="1:7" ht="15.75">
      <c r="A336" s="126"/>
      <c r="B336" s="256"/>
      <c r="C336" s="95"/>
      <c r="D336" s="95"/>
      <c r="E336" s="95"/>
      <c r="F336" s="95"/>
      <c r="G336" s="257"/>
    </row>
    <row r="337" spans="1:7" ht="15.75">
      <c r="A337" s="126"/>
      <c r="B337" s="256"/>
      <c r="C337" s="95"/>
      <c r="D337" s="95"/>
      <c r="E337" s="95"/>
      <c r="F337" s="95"/>
      <c r="G337" s="257"/>
    </row>
    <row r="338" spans="1:7" ht="15.75">
      <c r="A338" s="126"/>
      <c r="B338" s="256"/>
      <c r="C338" s="95"/>
      <c r="D338" s="95"/>
      <c r="E338" s="95"/>
      <c r="F338" s="95"/>
      <c r="G338" s="257"/>
    </row>
    <row r="339" spans="1:7" ht="15.75">
      <c r="A339" s="126"/>
      <c r="B339" s="256"/>
      <c r="C339" s="95"/>
      <c r="D339" s="95"/>
      <c r="E339" s="95"/>
      <c r="F339" s="95"/>
      <c r="G339" s="257"/>
    </row>
    <row r="340" spans="1:7" ht="15.75">
      <c r="A340" s="126"/>
      <c r="B340" s="256"/>
      <c r="C340" s="95"/>
      <c r="D340" s="95"/>
      <c r="E340" s="95"/>
      <c r="F340" s="95"/>
      <c r="G340" s="257"/>
    </row>
    <row r="341" spans="1:7" ht="15.75">
      <c r="A341" s="126"/>
      <c r="B341" s="256"/>
      <c r="C341" s="95"/>
      <c r="D341" s="95"/>
      <c r="E341" s="95"/>
      <c r="F341" s="95"/>
      <c r="G341" s="257"/>
    </row>
    <row r="342" spans="1:7" ht="15.75">
      <c r="A342" s="126"/>
      <c r="B342" s="256"/>
      <c r="C342" s="95"/>
      <c r="D342" s="95"/>
      <c r="E342" s="95"/>
      <c r="F342" s="95"/>
      <c r="G342" s="257"/>
    </row>
    <row r="343" spans="1:7" ht="15.75">
      <c r="A343" s="126"/>
      <c r="B343" s="256"/>
      <c r="C343" s="95"/>
      <c r="D343" s="95"/>
      <c r="E343" s="95"/>
      <c r="F343" s="95"/>
      <c r="G343" s="257"/>
    </row>
    <row r="344" spans="1:7" ht="15.75">
      <c r="A344" s="126"/>
      <c r="B344" s="256"/>
      <c r="C344" s="95"/>
      <c r="D344" s="95"/>
      <c r="E344" s="95"/>
      <c r="F344" s="95"/>
      <c r="G344" s="257"/>
    </row>
    <row r="345" spans="1:7" ht="15.75">
      <c r="A345" s="126"/>
      <c r="B345" s="256"/>
      <c r="C345" s="95"/>
      <c r="D345" s="95"/>
      <c r="E345" s="95"/>
      <c r="F345" s="95"/>
      <c r="G345" s="257"/>
    </row>
    <row r="346" spans="1:7" ht="15.75">
      <c r="A346" s="126"/>
      <c r="B346" s="256"/>
      <c r="C346" s="95"/>
      <c r="D346" s="95"/>
      <c r="E346" s="95"/>
      <c r="F346" s="95"/>
      <c r="G346" s="257"/>
    </row>
    <row r="347" spans="1:7" ht="15.75">
      <c r="A347" s="126"/>
      <c r="B347" s="256"/>
      <c r="C347" s="95"/>
      <c r="D347" s="95"/>
      <c r="E347" s="95"/>
      <c r="F347" s="95"/>
      <c r="G347" s="257"/>
    </row>
    <row r="348" spans="1:7" ht="15.75">
      <c r="A348" s="126"/>
      <c r="B348" s="256"/>
      <c r="C348" s="95"/>
      <c r="D348" s="95"/>
      <c r="E348" s="95"/>
      <c r="F348" s="95"/>
      <c r="G348" s="257"/>
    </row>
    <row r="349" spans="1:7" ht="15.75">
      <c r="A349" s="126"/>
      <c r="B349" s="256"/>
      <c r="C349" s="95"/>
      <c r="D349" s="95"/>
      <c r="E349" s="95"/>
      <c r="F349" s="95"/>
      <c r="G349" s="257"/>
    </row>
    <row r="350" spans="1:7" ht="15.75">
      <c r="A350" s="126"/>
      <c r="B350" s="256"/>
      <c r="C350" s="95"/>
      <c r="D350" s="95"/>
      <c r="E350" s="95"/>
      <c r="F350" s="95"/>
      <c r="G350" s="257"/>
    </row>
    <row r="351" spans="1:7" ht="15.75">
      <c r="A351" s="126"/>
      <c r="B351" s="256"/>
      <c r="C351" s="95"/>
      <c r="D351" s="95"/>
      <c r="E351" s="95"/>
      <c r="F351" s="95"/>
      <c r="G351" s="257"/>
    </row>
    <row r="352" spans="1:7" ht="15.75">
      <c r="A352" s="126"/>
      <c r="B352" s="256"/>
      <c r="C352" s="95"/>
      <c r="D352" s="95"/>
      <c r="E352" s="95"/>
      <c r="F352" s="95"/>
      <c r="G352" s="257"/>
    </row>
    <row r="353" spans="1:7" ht="15.75">
      <c r="A353" s="126"/>
      <c r="B353" s="256"/>
      <c r="C353" s="95"/>
      <c r="D353" s="95"/>
      <c r="E353" s="95"/>
      <c r="F353" s="95"/>
      <c r="G353" s="257"/>
    </row>
    <row r="354" spans="1:7" ht="15.75">
      <c r="A354" s="126"/>
      <c r="B354" s="256"/>
      <c r="C354" s="95"/>
      <c r="D354" s="95"/>
      <c r="E354" s="95"/>
      <c r="F354" s="95"/>
      <c r="G354" s="257"/>
    </row>
    <row r="355" spans="1:7" ht="15.75">
      <c r="A355" s="126"/>
      <c r="B355" s="256"/>
      <c r="C355" s="95"/>
      <c r="D355" s="95"/>
      <c r="E355" s="95"/>
      <c r="F355" s="95"/>
      <c r="G355" s="257"/>
    </row>
    <row r="356" spans="1:7" ht="15.75">
      <c r="A356" s="126"/>
      <c r="B356" s="256"/>
      <c r="C356" s="95"/>
      <c r="D356" s="95"/>
      <c r="E356" s="95"/>
      <c r="F356" s="95"/>
      <c r="G356" s="257"/>
    </row>
    <row r="357" spans="1:7" ht="15.75">
      <c r="A357" s="126"/>
      <c r="B357" s="256"/>
      <c r="C357" s="95"/>
      <c r="D357" s="95"/>
      <c r="E357" s="95"/>
      <c r="F357" s="95"/>
      <c r="G357" s="257"/>
    </row>
    <row r="358" spans="1:7" ht="15.75">
      <c r="A358" s="126"/>
      <c r="B358" s="256"/>
      <c r="C358" s="95"/>
      <c r="D358" s="95"/>
      <c r="E358" s="95"/>
      <c r="F358" s="95"/>
      <c r="G358" s="257"/>
    </row>
    <row r="359" spans="1:7" ht="15.75">
      <c r="A359" s="126"/>
      <c r="B359" s="256"/>
      <c r="C359" s="95"/>
      <c r="D359" s="95"/>
      <c r="E359" s="95"/>
      <c r="F359" s="95"/>
      <c r="G359" s="257"/>
    </row>
    <row r="360" spans="1:7" ht="15.75">
      <c r="A360" s="126"/>
      <c r="B360" s="256"/>
      <c r="C360" s="95"/>
      <c r="D360" s="95"/>
      <c r="E360" s="95"/>
      <c r="F360" s="95"/>
      <c r="G360" s="257"/>
    </row>
    <row r="361" spans="1:7" ht="15.75">
      <c r="A361" s="126"/>
      <c r="B361" s="256"/>
      <c r="C361" s="95"/>
      <c r="D361" s="95"/>
      <c r="E361" s="95"/>
      <c r="F361" s="95"/>
      <c r="G361" s="257"/>
    </row>
    <row r="362" spans="1:7" ht="15.75">
      <c r="A362" s="126"/>
      <c r="B362" s="256"/>
      <c r="C362" s="95"/>
      <c r="D362" s="95"/>
      <c r="E362" s="95"/>
      <c r="F362" s="95"/>
      <c r="G362" s="257"/>
    </row>
    <row r="363" spans="1:7" ht="15.75">
      <c r="A363" s="126"/>
      <c r="B363" s="256"/>
      <c r="C363" s="95"/>
      <c r="D363" s="95"/>
      <c r="E363" s="95"/>
      <c r="F363" s="95"/>
      <c r="G363" s="257"/>
    </row>
    <row r="364" spans="1:7" ht="15.75">
      <c r="A364" s="126"/>
      <c r="B364" s="256"/>
      <c r="C364" s="95"/>
      <c r="D364" s="95"/>
      <c r="E364" s="95"/>
      <c r="F364" s="95"/>
      <c r="G364" s="257"/>
    </row>
    <row r="365" spans="1:7" ht="15.75">
      <c r="A365" s="126"/>
      <c r="B365" s="256"/>
      <c r="C365" s="95"/>
      <c r="D365" s="95"/>
      <c r="E365" s="95"/>
      <c r="F365" s="95"/>
      <c r="G365" s="257"/>
    </row>
    <row r="366" spans="1:7" ht="15.75">
      <c r="A366" s="126"/>
      <c r="B366" s="256"/>
      <c r="C366" s="95"/>
      <c r="D366" s="95"/>
      <c r="E366" s="95"/>
      <c r="F366" s="95"/>
      <c r="G366" s="257"/>
    </row>
    <row r="367" spans="1:7" ht="15.75">
      <c r="A367" s="126"/>
      <c r="B367" s="256"/>
      <c r="C367" s="95"/>
      <c r="D367" s="95"/>
      <c r="E367" s="95"/>
      <c r="F367" s="95"/>
      <c r="G367" s="257"/>
    </row>
    <row r="368" spans="1:7" ht="15.75">
      <c r="A368" s="126"/>
      <c r="B368" s="256"/>
      <c r="C368" s="95"/>
      <c r="D368" s="95"/>
      <c r="E368" s="95"/>
      <c r="F368" s="95"/>
      <c r="G368" s="257"/>
    </row>
    <row r="369" spans="1:7" ht="15.75">
      <c r="A369" s="126"/>
      <c r="B369" s="256"/>
      <c r="C369" s="95"/>
      <c r="D369" s="95"/>
      <c r="E369" s="95"/>
      <c r="F369" s="95"/>
      <c r="G369" s="257"/>
    </row>
    <row r="370" spans="1:7" ht="15.75">
      <c r="A370" s="126"/>
      <c r="B370" s="256"/>
      <c r="C370" s="95"/>
      <c r="D370" s="95"/>
      <c r="E370" s="95"/>
      <c r="F370" s="95"/>
      <c r="G370" s="257"/>
    </row>
    <row r="371" spans="1:7" ht="15.75">
      <c r="A371" s="126"/>
      <c r="B371" s="256"/>
      <c r="C371" s="95"/>
      <c r="D371" s="95"/>
      <c r="E371" s="95"/>
      <c r="F371" s="95"/>
      <c r="G371" s="257"/>
    </row>
    <row r="372" spans="1:7" ht="15.75">
      <c r="A372" s="126"/>
      <c r="B372" s="256"/>
      <c r="C372" s="95"/>
      <c r="D372" s="95"/>
      <c r="E372" s="95"/>
      <c r="F372" s="95"/>
      <c r="G372" s="257"/>
    </row>
    <row r="373" spans="1:7" ht="15.75">
      <c r="A373" s="126"/>
      <c r="B373" s="256"/>
      <c r="C373" s="95"/>
      <c r="D373" s="95"/>
      <c r="E373" s="95"/>
      <c r="F373" s="95"/>
      <c r="G373" s="257"/>
    </row>
    <row r="374" spans="1:7" ht="15.75">
      <c r="A374" s="126"/>
      <c r="B374" s="256"/>
      <c r="C374" s="95"/>
      <c r="D374" s="95"/>
      <c r="E374" s="95"/>
      <c r="F374" s="95"/>
      <c r="G374" s="257"/>
    </row>
    <row r="375" spans="1:7" ht="15.75">
      <c r="A375" s="126"/>
      <c r="B375" s="256"/>
      <c r="C375" s="95"/>
      <c r="D375" s="95"/>
      <c r="E375" s="95"/>
      <c r="F375" s="95"/>
      <c r="G375" s="257"/>
    </row>
    <row r="376" spans="1:7" ht="15.75">
      <c r="A376" s="126"/>
      <c r="B376" s="256"/>
      <c r="C376" s="95"/>
      <c r="D376" s="95"/>
      <c r="E376" s="95"/>
      <c r="F376" s="95"/>
      <c r="G376" s="257"/>
    </row>
    <row r="377" spans="1:7" ht="15.75">
      <c r="A377" s="126"/>
      <c r="B377" s="256"/>
      <c r="C377" s="95"/>
      <c r="D377" s="95"/>
      <c r="E377" s="95"/>
      <c r="F377" s="95"/>
      <c r="G377" s="257"/>
    </row>
    <row r="378" spans="1:7" ht="15.75">
      <c r="A378" s="126"/>
      <c r="B378" s="256"/>
      <c r="C378" s="95"/>
      <c r="D378" s="95"/>
      <c r="E378" s="95"/>
      <c r="F378" s="95"/>
      <c r="G378" s="257"/>
    </row>
    <row r="379" spans="1:7" ht="15.75">
      <c r="A379" s="126"/>
      <c r="B379" s="256"/>
      <c r="C379" s="95"/>
      <c r="D379" s="95"/>
      <c r="E379" s="95"/>
      <c r="F379" s="95"/>
      <c r="G379" s="257"/>
    </row>
    <row r="380" spans="1:7" ht="15.75">
      <c r="A380" s="126"/>
      <c r="B380" s="256"/>
      <c r="C380" s="95"/>
      <c r="D380" s="95"/>
      <c r="E380" s="95"/>
      <c r="F380" s="95"/>
      <c r="G380" s="257"/>
    </row>
    <row r="381" spans="1:7" ht="15.75">
      <c r="A381" s="126"/>
      <c r="B381" s="256"/>
      <c r="C381" s="95"/>
      <c r="D381" s="95"/>
      <c r="E381" s="95"/>
      <c r="F381" s="95"/>
      <c r="G381" s="257"/>
    </row>
    <row r="382" spans="1:7" ht="15.75">
      <c r="A382" s="126"/>
      <c r="B382" s="256"/>
      <c r="C382" s="95"/>
      <c r="D382" s="95"/>
      <c r="E382" s="95"/>
      <c r="F382" s="95"/>
      <c r="G382" s="257"/>
    </row>
    <row r="383" spans="1:7" ht="15.75">
      <c r="A383" s="126"/>
      <c r="B383" s="256"/>
      <c r="C383" s="95"/>
      <c r="D383" s="95"/>
      <c r="E383" s="95"/>
      <c r="F383" s="95"/>
      <c r="G383" s="257"/>
    </row>
    <row r="384" spans="1:7" ht="15.75">
      <c r="A384" s="126"/>
      <c r="B384" s="256"/>
      <c r="C384" s="95"/>
      <c r="D384" s="95"/>
      <c r="E384" s="95"/>
      <c r="F384" s="95"/>
      <c r="G384" s="257"/>
    </row>
    <row r="385" spans="1:7" ht="15.75">
      <c r="A385" s="126"/>
      <c r="B385" s="256"/>
      <c r="C385" s="95"/>
      <c r="D385" s="95"/>
      <c r="E385" s="95"/>
      <c r="F385" s="95"/>
      <c r="G385" s="257"/>
    </row>
    <row r="386" spans="1:7" ht="15.75">
      <c r="A386" s="126"/>
      <c r="B386" s="256"/>
      <c r="C386" s="95"/>
      <c r="D386" s="95"/>
      <c r="E386" s="95"/>
      <c r="F386" s="95"/>
      <c r="G386" s="257"/>
    </row>
    <row r="387" spans="1:7" ht="15.75">
      <c r="A387" s="126"/>
      <c r="B387" s="256"/>
      <c r="C387" s="95"/>
      <c r="D387" s="95"/>
      <c r="E387" s="95"/>
      <c r="F387" s="95"/>
      <c r="G387" s="257"/>
    </row>
    <row r="388" spans="1:7" ht="15.75">
      <c r="A388" s="126"/>
      <c r="B388" s="256"/>
      <c r="C388" s="95"/>
      <c r="D388" s="95"/>
      <c r="E388" s="95"/>
      <c r="F388" s="95"/>
      <c r="G388" s="257"/>
    </row>
    <row r="389" spans="1:7" ht="15.75">
      <c r="A389" s="126"/>
      <c r="B389" s="256"/>
      <c r="C389" s="95"/>
      <c r="D389" s="95"/>
      <c r="E389" s="95"/>
      <c r="F389" s="95"/>
      <c r="G389" s="257"/>
    </row>
    <row r="390" spans="1:7" ht="15.75">
      <c r="A390" s="126"/>
      <c r="B390" s="256"/>
      <c r="C390" s="95"/>
      <c r="D390" s="95"/>
      <c r="E390" s="95"/>
      <c r="F390" s="95"/>
      <c r="G390" s="257"/>
    </row>
    <row r="391" spans="1:7" ht="15.75">
      <c r="A391" s="126"/>
      <c r="B391" s="256"/>
      <c r="C391" s="95"/>
      <c r="D391" s="95"/>
      <c r="E391" s="95"/>
      <c r="F391" s="95"/>
      <c r="G391" s="257"/>
    </row>
    <row r="392" spans="1:7" ht="15.75">
      <c r="A392" s="126"/>
      <c r="B392" s="256"/>
      <c r="C392" s="95"/>
      <c r="D392" s="95"/>
      <c r="E392" s="95"/>
      <c r="F392" s="95"/>
      <c r="G392" s="257"/>
    </row>
    <row r="393" spans="1:7" ht="15.75">
      <c r="A393" s="126"/>
      <c r="B393" s="256"/>
      <c r="C393" s="95"/>
      <c r="D393" s="95"/>
      <c r="E393" s="95"/>
      <c r="F393" s="95"/>
      <c r="G393" s="257"/>
    </row>
    <row r="394" spans="1:7" ht="15.75">
      <c r="A394" s="126"/>
      <c r="B394" s="256"/>
      <c r="C394" s="95"/>
      <c r="D394" s="95"/>
      <c r="E394" s="95"/>
      <c r="F394" s="95"/>
      <c r="G394" s="257"/>
    </row>
    <row r="395" spans="1:7" ht="15.75">
      <c r="A395" s="126"/>
      <c r="B395" s="256"/>
      <c r="C395" s="95"/>
      <c r="D395" s="95"/>
      <c r="E395" s="95"/>
      <c r="F395" s="95"/>
      <c r="G395" s="257"/>
    </row>
    <row r="396" spans="1:7" ht="15.75">
      <c r="A396" s="126"/>
      <c r="B396" s="256"/>
      <c r="C396" s="95"/>
      <c r="D396" s="95"/>
      <c r="E396" s="95"/>
      <c r="F396" s="95"/>
      <c r="G396" s="257"/>
    </row>
    <row r="397" spans="1:7" ht="15.75">
      <c r="A397" s="126"/>
      <c r="B397" s="256"/>
      <c r="C397" s="95"/>
      <c r="D397" s="95"/>
      <c r="E397" s="95"/>
      <c r="F397" s="95"/>
      <c r="G397" s="257"/>
    </row>
    <row r="398" spans="1:7" ht="15.75">
      <c r="A398" s="126"/>
      <c r="B398" s="256"/>
      <c r="C398" s="95"/>
      <c r="D398" s="95"/>
      <c r="E398" s="95"/>
      <c r="F398" s="95"/>
      <c r="G398" s="257"/>
    </row>
    <row r="399" spans="1:7" ht="15.75">
      <c r="A399" s="126"/>
      <c r="B399" s="256"/>
      <c r="C399" s="95"/>
      <c r="D399" s="95"/>
      <c r="E399" s="95"/>
      <c r="F399" s="95"/>
      <c r="G399" s="257"/>
    </row>
    <row r="400" spans="1:7" ht="15.75">
      <c r="A400" s="126"/>
      <c r="B400" s="256"/>
      <c r="C400" s="95"/>
      <c r="D400" s="95"/>
      <c r="E400" s="95"/>
      <c r="F400" s="95"/>
      <c r="G400" s="257"/>
    </row>
    <row r="401" spans="1:7" ht="15.75">
      <c r="A401" s="126"/>
      <c r="B401" s="256"/>
      <c r="C401" s="95"/>
      <c r="D401" s="95"/>
      <c r="E401" s="95"/>
      <c r="F401" s="95"/>
      <c r="G401" s="257"/>
    </row>
    <row r="402" spans="1:7" ht="15.75">
      <c r="A402" s="126"/>
      <c r="B402" s="256"/>
      <c r="C402" s="95"/>
      <c r="D402" s="95"/>
      <c r="E402" s="95"/>
      <c r="F402" s="95"/>
      <c r="G402" s="257"/>
    </row>
    <row r="403" spans="1:7" ht="15.75">
      <c r="A403" s="126"/>
      <c r="B403" s="256"/>
      <c r="C403" s="95"/>
      <c r="D403" s="95"/>
      <c r="E403" s="95"/>
      <c r="F403" s="95"/>
      <c r="G403" s="257"/>
    </row>
    <row r="404" spans="1:7" ht="15.75">
      <c r="A404" s="126"/>
      <c r="B404" s="256"/>
      <c r="C404" s="95"/>
      <c r="D404" s="95"/>
      <c r="E404" s="95"/>
      <c r="F404" s="95"/>
      <c r="G404" s="257"/>
    </row>
    <row r="405" spans="1:7" ht="15.75">
      <c r="A405" s="126"/>
      <c r="B405" s="256"/>
      <c r="C405" s="95"/>
      <c r="D405" s="95"/>
      <c r="E405" s="95"/>
      <c r="F405" s="95"/>
      <c r="G405" s="257"/>
    </row>
    <row r="406" spans="1:7" ht="15.75">
      <c r="A406" s="126"/>
      <c r="B406" s="256"/>
      <c r="C406" s="95"/>
      <c r="D406" s="95"/>
      <c r="E406" s="95"/>
      <c r="F406" s="95"/>
      <c r="G406" s="257"/>
    </row>
    <row r="407" spans="1:7" ht="15.75">
      <c r="A407" s="126"/>
      <c r="B407" s="256"/>
      <c r="C407" s="95"/>
      <c r="D407" s="95"/>
      <c r="E407" s="95"/>
      <c r="F407" s="95"/>
      <c r="G407" s="257"/>
    </row>
    <row r="408" spans="1:7" ht="15.75">
      <c r="A408" s="126"/>
      <c r="B408" s="256"/>
      <c r="C408" s="95"/>
      <c r="D408" s="95"/>
      <c r="E408" s="95"/>
      <c r="F408" s="95"/>
      <c r="G408" s="257"/>
    </row>
    <row r="409" spans="1:7" ht="15.75">
      <c r="A409" s="126"/>
      <c r="B409" s="256"/>
      <c r="C409" s="95"/>
      <c r="D409" s="95"/>
      <c r="E409" s="95"/>
      <c r="F409" s="95"/>
      <c r="G409" s="257"/>
    </row>
    <row r="410" spans="1:7" ht="15.75">
      <c r="A410" s="126"/>
      <c r="B410" s="256"/>
      <c r="C410" s="95"/>
      <c r="D410" s="95"/>
      <c r="E410" s="95"/>
      <c r="F410" s="95"/>
      <c r="G410" s="257"/>
    </row>
    <row r="411" spans="1:7" ht="15.75">
      <c r="A411" s="126"/>
      <c r="B411" s="256"/>
      <c r="C411" s="95"/>
      <c r="D411" s="95"/>
      <c r="E411" s="95"/>
      <c r="F411" s="95"/>
      <c r="G411" s="257"/>
    </row>
    <row r="412" spans="1:7" ht="15.75">
      <c r="A412" s="126"/>
      <c r="B412" s="256"/>
      <c r="C412" s="95"/>
      <c r="D412" s="95"/>
      <c r="E412" s="95"/>
      <c r="F412" s="95"/>
      <c r="G412" s="257"/>
    </row>
    <row r="413" spans="1:7" ht="15.75">
      <c r="A413" s="126"/>
      <c r="B413" s="256"/>
      <c r="C413" s="95"/>
      <c r="D413" s="95"/>
      <c r="E413" s="95"/>
      <c r="F413" s="95"/>
      <c r="G413" s="257"/>
    </row>
    <row r="414" spans="1:7" ht="15.75">
      <c r="A414" s="126"/>
      <c r="B414" s="256"/>
      <c r="C414" s="95"/>
      <c r="D414" s="95"/>
      <c r="E414" s="95"/>
      <c r="F414" s="95"/>
      <c r="G414" s="257"/>
    </row>
    <row r="415" spans="1:7" ht="15.75">
      <c r="A415" s="126"/>
      <c r="B415" s="256"/>
      <c r="C415" s="95"/>
      <c r="D415" s="95"/>
      <c r="E415" s="95"/>
      <c r="F415" s="95"/>
      <c r="G415" s="257"/>
    </row>
    <row r="416" spans="1:7" ht="15.75">
      <c r="A416" s="126"/>
      <c r="B416" s="256"/>
      <c r="C416" s="95"/>
      <c r="D416" s="95"/>
      <c r="E416" s="95"/>
      <c r="F416" s="95"/>
      <c r="G416" s="257"/>
    </row>
    <row r="417" spans="1:7" ht="15.75">
      <c r="A417" s="126"/>
      <c r="B417" s="256"/>
      <c r="C417" s="95"/>
      <c r="D417" s="95"/>
      <c r="E417" s="95"/>
      <c r="F417" s="95"/>
      <c r="G417" s="257"/>
    </row>
    <row r="418" spans="1:7" ht="15.75">
      <c r="A418" s="126"/>
      <c r="B418" s="256"/>
      <c r="C418" s="95"/>
      <c r="D418" s="95"/>
      <c r="E418" s="95"/>
      <c r="F418" s="95"/>
      <c r="G418" s="257"/>
    </row>
    <row r="419" spans="1:7" ht="15.75">
      <c r="A419" s="126"/>
      <c r="B419" s="256"/>
      <c r="C419" s="95"/>
      <c r="D419" s="95"/>
      <c r="E419" s="95"/>
      <c r="F419" s="95"/>
      <c r="G419" s="257"/>
    </row>
    <row r="420" spans="1:7" ht="15.75">
      <c r="A420" s="126"/>
      <c r="B420" s="256"/>
      <c r="C420" s="95"/>
      <c r="D420" s="95"/>
      <c r="E420" s="95"/>
      <c r="F420" s="95"/>
      <c r="G420" s="257"/>
    </row>
    <row r="421" spans="1:7" ht="15.75">
      <c r="A421" s="126"/>
      <c r="B421" s="256"/>
      <c r="C421" s="95"/>
      <c r="D421" s="95"/>
      <c r="E421" s="95"/>
      <c r="F421" s="95"/>
      <c r="G421" s="257"/>
    </row>
    <row r="422" spans="1:7" ht="15.75">
      <c r="A422" s="126"/>
      <c r="B422" s="256"/>
      <c r="C422" s="95"/>
      <c r="D422" s="95"/>
      <c r="E422" s="95"/>
      <c r="F422" s="95"/>
      <c r="G422" s="257"/>
    </row>
    <row r="423" spans="1:7" ht="15.75">
      <c r="A423" s="126"/>
      <c r="B423" s="256"/>
      <c r="C423" s="95"/>
      <c r="D423" s="95"/>
      <c r="E423" s="95"/>
      <c r="F423" s="95"/>
      <c r="G423" s="257"/>
    </row>
    <row r="424" spans="1:7" ht="15.75">
      <c r="A424" s="126"/>
      <c r="B424" s="256"/>
      <c r="C424" s="95"/>
      <c r="D424" s="95"/>
      <c r="E424" s="95"/>
      <c r="F424" s="95"/>
      <c r="G424" s="257"/>
    </row>
    <row r="425" spans="1:7" ht="15.75">
      <c r="A425" s="126"/>
      <c r="B425" s="256"/>
      <c r="C425" s="95"/>
      <c r="D425" s="95"/>
      <c r="E425" s="95"/>
      <c r="F425" s="95"/>
      <c r="G425" s="257"/>
    </row>
    <row r="426" spans="1:7" ht="15.75">
      <c r="A426" s="126"/>
      <c r="B426" s="256"/>
      <c r="C426" s="95"/>
      <c r="D426" s="95"/>
      <c r="E426" s="95"/>
      <c r="F426" s="95"/>
      <c r="G426" s="257"/>
    </row>
    <row r="427" spans="1:7" ht="15.75">
      <c r="A427" s="126"/>
      <c r="B427" s="256"/>
      <c r="C427" s="95"/>
      <c r="D427" s="95"/>
      <c r="E427" s="95"/>
      <c r="F427" s="95"/>
      <c r="G427" s="257"/>
    </row>
    <row r="428" spans="1:7" ht="15.75">
      <c r="A428" s="126"/>
      <c r="B428" s="256"/>
      <c r="C428" s="95"/>
      <c r="D428" s="95"/>
      <c r="E428" s="95"/>
      <c r="F428" s="95"/>
      <c r="G428" s="257"/>
    </row>
    <row r="429" spans="1:7" ht="15.75">
      <c r="A429" s="126"/>
      <c r="B429" s="256"/>
      <c r="C429" s="95"/>
      <c r="D429" s="95"/>
      <c r="E429" s="95"/>
      <c r="F429" s="95"/>
      <c r="G429" s="257"/>
    </row>
    <row r="430" spans="1:7" ht="15.75">
      <c r="A430" s="126"/>
      <c r="B430" s="256"/>
      <c r="C430" s="95"/>
      <c r="D430" s="95"/>
      <c r="E430" s="95"/>
      <c r="F430" s="95"/>
      <c r="G430" s="257"/>
    </row>
    <row r="431" spans="1:7" ht="15.75">
      <c r="A431" s="126"/>
      <c r="B431" s="256"/>
      <c r="C431" s="95"/>
      <c r="D431" s="95"/>
      <c r="E431" s="95"/>
      <c r="F431" s="95"/>
      <c r="G431" s="257"/>
    </row>
    <row r="432" spans="1:7" ht="15.75">
      <c r="A432" s="126"/>
      <c r="B432" s="256"/>
      <c r="C432" s="95"/>
      <c r="D432" s="95"/>
      <c r="E432" s="95"/>
      <c r="F432" s="95"/>
      <c r="G432" s="257"/>
    </row>
    <row r="433" spans="1:7" ht="15.75">
      <c r="A433" s="126"/>
      <c r="B433" s="256"/>
      <c r="C433" s="95"/>
      <c r="D433" s="95"/>
      <c r="E433" s="95"/>
      <c r="F433" s="95"/>
      <c r="G433" s="257"/>
    </row>
    <row r="434" spans="1:7" ht="15.75">
      <c r="A434" s="126"/>
      <c r="B434" s="256"/>
      <c r="C434" s="95"/>
      <c r="D434" s="95"/>
      <c r="E434" s="95"/>
      <c r="F434" s="95"/>
      <c r="G434" s="257"/>
    </row>
    <row r="435" spans="1:7" ht="15.75">
      <c r="A435" s="126"/>
      <c r="B435" s="256"/>
      <c r="C435" s="95"/>
      <c r="D435" s="95"/>
      <c r="E435" s="95"/>
      <c r="F435" s="95"/>
      <c r="G435" s="257"/>
    </row>
    <row r="436" spans="1:7" ht="15.75">
      <c r="A436" s="126"/>
      <c r="B436" s="256"/>
      <c r="C436" s="95"/>
      <c r="D436" s="95"/>
      <c r="E436" s="95"/>
      <c r="F436" s="95"/>
      <c r="G436" s="257"/>
    </row>
    <row r="437" spans="1:7" ht="15.75">
      <c r="A437" s="126"/>
      <c r="B437" s="256"/>
      <c r="C437" s="95"/>
      <c r="D437" s="95"/>
      <c r="E437" s="95"/>
      <c r="F437" s="95"/>
      <c r="G437" s="257"/>
    </row>
    <row r="438" spans="1:7" ht="15.75">
      <c r="A438" s="126"/>
      <c r="B438" s="256"/>
      <c r="C438" s="95"/>
      <c r="D438" s="95"/>
      <c r="E438" s="95"/>
      <c r="F438" s="95"/>
      <c r="G438" s="257"/>
    </row>
    <row r="439" spans="1:7" ht="15.75">
      <c r="A439" s="126"/>
      <c r="B439" s="256"/>
      <c r="C439" s="95"/>
      <c r="D439" s="95"/>
      <c r="E439" s="95"/>
      <c r="F439" s="95"/>
      <c r="G439" s="257"/>
    </row>
    <row r="440" spans="1:7" ht="15.75">
      <c r="A440" s="126"/>
      <c r="B440" s="256"/>
      <c r="C440" s="95"/>
      <c r="D440" s="95"/>
      <c r="E440" s="95"/>
      <c r="F440" s="95"/>
      <c r="G440" s="257"/>
    </row>
    <row r="441" spans="1:7" ht="15.75">
      <c r="A441" s="126"/>
      <c r="B441" s="256"/>
      <c r="C441" s="95"/>
      <c r="D441" s="95"/>
      <c r="E441" s="95"/>
      <c r="F441" s="95"/>
      <c r="G441" s="257"/>
    </row>
    <row r="442" spans="1:7" ht="15.75">
      <c r="A442" s="126"/>
      <c r="B442" s="256"/>
      <c r="C442" s="95"/>
      <c r="D442" s="95"/>
      <c r="E442" s="95"/>
      <c r="F442" s="95"/>
      <c r="G442" s="257"/>
    </row>
    <row r="443" spans="1:7" ht="15.75">
      <c r="A443" s="126"/>
      <c r="B443" s="256"/>
      <c r="C443" s="95"/>
      <c r="D443" s="95"/>
      <c r="E443" s="95"/>
      <c r="F443" s="95"/>
      <c r="G443" s="257"/>
    </row>
    <row r="444" spans="1:7" ht="15.75">
      <c r="A444" s="126"/>
      <c r="B444" s="256"/>
      <c r="C444" s="95"/>
      <c r="D444" s="95"/>
      <c r="E444" s="95"/>
      <c r="F444" s="95"/>
      <c r="G444" s="257"/>
    </row>
    <row r="445" spans="1:7" ht="15.75">
      <c r="A445" s="126"/>
      <c r="B445" s="256"/>
      <c r="C445" s="95"/>
      <c r="D445" s="95"/>
      <c r="E445" s="95"/>
      <c r="F445" s="95"/>
      <c r="G445" s="257"/>
    </row>
    <row r="446" spans="1:7" ht="15.75">
      <c r="A446" s="126"/>
      <c r="B446" s="256"/>
      <c r="C446" s="95"/>
      <c r="D446" s="95"/>
      <c r="E446" s="95"/>
      <c r="F446" s="95"/>
      <c r="G446" s="257"/>
    </row>
    <row r="447" spans="1:7" ht="15.75">
      <c r="A447" s="126"/>
      <c r="B447" s="256"/>
      <c r="C447" s="95"/>
      <c r="D447" s="95"/>
      <c r="E447" s="95"/>
      <c r="F447" s="95"/>
      <c r="G447" s="257"/>
    </row>
    <row r="448" spans="1:7" ht="15.75">
      <c r="A448" s="126"/>
      <c r="B448" s="256"/>
      <c r="C448" s="95"/>
      <c r="D448" s="95"/>
      <c r="E448" s="95"/>
      <c r="F448" s="95"/>
      <c r="G448" s="257"/>
    </row>
    <row r="449" spans="1:7" ht="15.75">
      <c r="A449" s="126"/>
      <c r="B449" s="256"/>
      <c r="C449" s="95"/>
      <c r="D449" s="95"/>
      <c r="E449" s="95"/>
      <c r="F449" s="95"/>
      <c r="G449" s="257"/>
    </row>
    <row r="450" spans="1:7" ht="15.75">
      <c r="A450" s="126"/>
      <c r="B450" s="256"/>
      <c r="C450" s="95"/>
      <c r="D450" s="95"/>
      <c r="E450" s="95"/>
      <c r="F450" s="95"/>
      <c r="G450" s="257"/>
    </row>
    <row r="451" spans="1:7" ht="15.75">
      <c r="A451" s="126"/>
      <c r="B451" s="256"/>
      <c r="C451" s="95"/>
      <c r="D451" s="95"/>
      <c r="E451" s="95"/>
      <c r="F451" s="95"/>
      <c r="G451" s="257"/>
    </row>
    <row r="452" spans="1:7" ht="15.75">
      <c r="A452" s="126"/>
      <c r="B452" s="256"/>
      <c r="C452" s="95"/>
      <c r="D452" s="95"/>
      <c r="E452" s="95"/>
      <c r="F452" s="95"/>
      <c r="G452" s="257"/>
    </row>
    <row r="453" spans="1:7" ht="15.75">
      <c r="A453" s="126"/>
      <c r="B453" s="256"/>
      <c r="C453" s="95"/>
      <c r="D453" s="95"/>
      <c r="E453" s="95"/>
      <c r="F453" s="95"/>
      <c r="G453" s="257"/>
    </row>
    <row r="454" spans="1:7" ht="15.75">
      <c r="A454" s="126"/>
      <c r="B454" s="256"/>
      <c r="C454" s="95"/>
      <c r="D454" s="95"/>
      <c r="E454" s="95"/>
      <c r="F454" s="95"/>
      <c r="G454" s="257"/>
    </row>
    <row r="455" spans="1:7" ht="15.75">
      <c r="A455" s="126"/>
      <c r="B455" s="256"/>
      <c r="C455" s="95"/>
      <c r="D455" s="95"/>
      <c r="E455" s="95"/>
      <c r="F455" s="95"/>
      <c r="G455" s="257"/>
    </row>
    <row r="456" spans="1:7" ht="15.75">
      <c r="A456" s="126"/>
      <c r="B456" s="256"/>
      <c r="C456" s="95"/>
      <c r="D456" s="95"/>
      <c r="E456" s="95"/>
      <c r="F456" s="95"/>
      <c r="G456" s="257"/>
    </row>
    <row r="457" spans="1:7" ht="15.75">
      <c r="A457" s="126"/>
      <c r="B457" s="256"/>
      <c r="C457" s="95"/>
      <c r="D457" s="95"/>
      <c r="E457" s="95"/>
      <c r="F457" s="95"/>
      <c r="G457" s="257"/>
    </row>
    <row r="458" spans="1:7" ht="15.75">
      <c r="A458" s="126"/>
      <c r="B458" s="256"/>
      <c r="C458" s="95"/>
      <c r="D458" s="95"/>
      <c r="E458" s="95"/>
      <c r="F458" s="95"/>
      <c r="G458" s="257"/>
    </row>
    <row r="459" spans="1:7" ht="15.75">
      <c r="A459" s="126"/>
      <c r="B459" s="256"/>
      <c r="C459" s="95"/>
      <c r="D459" s="95"/>
      <c r="E459" s="95"/>
      <c r="F459" s="95"/>
      <c r="G459" s="257"/>
    </row>
    <row r="460" spans="1:7" ht="15.75">
      <c r="A460" s="126"/>
      <c r="B460" s="256"/>
      <c r="C460" s="95"/>
      <c r="D460" s="95"/>
      <c r="E460" s="95"/>
      <c r="F460" s="95"/>
      <c r="G460" s="257"/>
    </row>
    <row r="461" spans="1:7" ht="15.75">
      <c r="A461" s="126"/>
      <c r="B461" s="256"/>
      <c r="C461" s="95"/>
      <c r="D461" s="95"/>
      <c r="E461" s="95"/>
      <c r="F461" s="95"/>
      <c r="G461" s="257"/>
    </row>
    <row r="462" spans="1:7" ht="15.75">
      <c r="A462" s="126"/>
      <c r="B462" s="256"/>
      <c r="C462" s="95"/>
      <c r="D462" s="95"/>
      <c r="E462" s="95"/>
      <c r="F462" s="95"/>
      <c r="G462" s="257"/>
    </row>
    <row r="463" spans="1:7" ht="15.75">
      <c r="A463" s="126"/>
      <c r="B463" s="256"/>
      <c r="C463" s="95"/>
      <c r="D463" s="95"/>
      <c r="E463" s="95"/>
      <c r="F463" s="95"/>
      <c r="G463" s="257"/>
    </row>
    <row r="464" spans="1:7" ht="15.75">
      <c r="A464" s="126"/>
      <c r="B464" s="256"/>
      <c r="C464" s="95"/>
      <c r="D464" s="95"/>
      <c r="E464" s="95"/>
      <c r="F464" s="95"/>
      <c r="G464" s="257"/>
    </row>
    <row r="465" spans="1:7" ht="15.75">
      <c r="A465" s="126"/>
      <c r="B465" s="256"/>
      <c r="C465" s="95"/>
      <c r="D465" s="95"/>
      <c r="E465" s="95"/>
      <c r="F465" s="95"/>
      <c r="G465" s="257"/>
    </row>
    <row r="466" spans="1:7" ht="15.75">
      <c r="A466" s="126"/>
      <c r="B466" s="256"/>
      <c r="C466" s="95"/>
      <c r="D466" s="95"/>
      <c r="E466" s="95"/>
      <c r="F466" s="95"/>
      <c r="G466" s="257"/>
    </row>
    <row r="467" spans="1:7" ht="15.75">
      <c r="A467" s="126"/>
      <c r="B467" s="256"/>
      <c r="C467" s="95"/>
      <c r="D467" s="95"/>
      <c r="E467" s="95"/>
      <c r="F467" s="95"/>
      <c r="G467" s="257"/>
    </row>
    <row r="468" spans="1:7" ht="15.75">
      <c r="A468" s="126"/>
      <c r="B468" s="256"/>
      <c r="C468" s="95"/>
      <c r="D468" s="95"/>
      <c r="E468" s="95"/>
      <c r="F468" s="95"/>
      <c r="G468" s="257"/>
    </row>
    <row r="469" spans="1:7" ht="15.75">
      <c r="A469" s="126"/>
      <c r="B469" s="256"/>
      <c r="C469" s="95"/>
      <c r="D469" s="95"/>
      <c r="E469" s="95"/>
      <c r="F469" s="95"/>
      <c r="G469" s="257"/>
    </row>
    <row r="470" spans="1:7" ht="15.75">
      <c r="A470" s="126"/>
      <c r="B470" s="256"/>
      <c r="C470" s="95"/>
      <c r="D470" s="95"/>
      <c r="E470" s="95"/>
      <c r="F470" s="95"/>
      <c r="G470" s="257"/>
    </row>
    <row r="471" spans="1:7" ht="15.75">
      <c r="A471" s="126"/>
      <c r="B471" s="256"/>
      <c r="C471" s="95"/>
      <c r="D471" s="95"/>
      <c r="E471" s="95"/>
      <c r="F471" s="95"/>
      <c r="G471" s="257"/>
    </row>
    <row r="472" spans="1:7" ht="15.75">
      <c r="A472" s="126"/>
      <c r="B472" s="256"/>
      <c r="C472" s="95"/>
      <c r="D472" s="95"/>
      <c r="E472" s="95"/>
      <c r="F472" s="95"/>
      <c r="G472" s="257"/>
    </row>
    <row r="473" spans="1:7" ht="15.75">
      <c r="A473" s="126"/>
      <c r="B473" s="256"/>
      <c r="C473" s="95"/>
      <c r="D473" s="95"/>
      <c r="E473" s="95"/>
      <c r="F473" s="95"/>
      <c r="G473" s="257"/>
    </row>
    <row r="474" spans="1:7" ht="15.75">
      <c r="A474" s="126"/>
      <c r="B474" s="256"/>
      <c r="C474" s="95"/>
      <c r="D474" s="95"/>
      <c r="E474" s="95"/>
      <c r="F474" s="95"/>
      <c r="G474" s="257"/>
    </row>
    <row r="475" spans="1:7" ht="15.75">
      <c r="A475" s="126"/>
      <c r="B475" s="256"/>
      <c r="C475" s="95"/>
      <c r="D475" s="95"/>
      <c r="E475" s="95"/>
      <c r="F475" s="95"/>
      <c r="G475" s="257"/>
    </row>
    <row r="476" spans="1:7" ht="15.75">
      <c r="A476" s="126"/>
      <c r="B476" s="256"/>
      <c r="C476" s="95"/>
      <c r="D476" s="95"/>
      <c r="E476" s="95"/>
      <c r="F476" s="95"/>
      <c r="G476" s="257"/>
    </row>
    <row r="477" spans="1:7" ht="15.75">
      <c r="A477" s="126"/>
      <c r="B477" s="256"/>
      <c r="C477" s="95"/>
      <c r="D477" s="95"/>
      <c r="E477" s="95"/>
      <c r="F477" s="95"/>
      <c r="G477" s="257"/>
    </row>
    <row r="478" spans="1:7" ht="15.75">
      <c r="A478" s="126"/>
      <c r="B478" s="256"/>
      <c r="C478" s="95"/>
      <c r="D478" s="95"/>
      <c r="E478" s="95"/>
      <c r="F478" s="95"/>
      <c r="G478" s="257"/>
    </row>
    <row r="479" spans="1:7" ht="15.75">
      <c r="A479" s="126"/>
      <c r="B479" s="256"/>
      <c r="C479" s="95"/>
      <c r="D479" s="95"/>
      <c r="E479" s="95"/>
      <c r="F479" s="95"/>
      <c r="G479" s="257"/>
    </row>
    <row r="480" spans="1:7" ht="15.75">
      <c r="A480" s="126"/>
      <c r="B480" s="256"/>
      <c r="C480" s="95"/>
      <c r="D480" s="95"/>
      <c r="E480" s="95"/>
      <c r="F480" s="95"/>
      <c r="G480" s="257"/>
    </row>
    <row r="481" spans="1:7" ht="15.75">
      <c r="A481" s="126"/>
      <c r="B481" s="256"/>
      <c r="C481" s="95"/>
      <c r="D481" s="95"/>
      <c r="E481" s="95"/>
      <c r="F481" s="95"/>
      <c r="G481" s="257"/>
    </row>
    <row r="482" spans="1:7" ht="15.75">
      <c r="A482" s="126"/>
      <c r="B482" s="256"/>
      <c r="C482" s="95"/>
      <c r="D482" s="95"/>
      <c r="E482" s="95"/>
      <c r="F482" s="95"/>
      <c r="G482" s="257"/>
    </row>
    <row r="483" spans="1:7" ht="15.75">
      <c r="A483" s="126"/>
      <c r="B483" s="256"/>
      <c r="C483" s="95"/>
      <c r="D483" s="95"/>
      <c r="E483" s="95"/>
      <c r="F483" s="95"/>
      <c r="G483" s="257"/>
    </row>
    <row r="484" spans="1:7" ht="15.75">
      <c r="A484" s="126"/>
      <c r="B484" s="256"/>
      <c r="C484" s="95"/>
      <c r="D484" s="95"/>
      <c r="E484" s="95"/>
      <c r="F484" s="95"/>
      <c r="G484" s="257"/>
    </row>
    <row r="485" spans="1:7" ht="15.75">
      <c r="A485" s="126"/>
      <c r="B485" s="256"/>
      <c r="C485" s="95"/>
      <c r="D485" s="95"/>
      <c r="E485" s="95"/>
      <c r="F485" s="95"/>
      <c r="G485" s="257"/>
    </row>
    <row r="486" spans="1:7" ht="15.75">
      <c r="A486" s="126"/>
      <c r="B486" s="256"/>
      <c r="C486" s="95"/>
      <c r="D486" s="95"/>
      <c r="E486" s="95"/>
      <c r="F486" s="95"/>
      <c r="G486" s="257"/>
    </row>
    <row r="487" spans="1:7" ht="15.75">
      <c r="A487" s="126"/>
      <c r="B487" s="256"/>
      <c r="C487" s="95"/>
      <c r="D487" s="95"/>
      <c r="E487" s="95"/>
      <c r="F487" s="95"/>
      <c r="G487" s="257"/>
    </row>
    <row r="488" spans="1:7" ht="15.75">
      <c r="A488" s="126"/>
      <c r="B488" s="256"/>
      <c r="C488" s="95"/>
      <c r="D488" s="95"/>
      <c r="E488" s="95"/>
      <c r="F488" s="95"/>
      <c r="G488" s="257"/>
    </row>
    <row r="489" spans="1:7" ht="15.75">
      <c r="A489" s="126"/>
      <c r="B489" s="256"/>
      <c r="C489" s="95"/>
      <c r="D489" s="95"/>
      <c r="E489" s="95"/>
      <c r="F489" s="95"/>
      <c r="G489" s="257"/>
    </row>
    <row r="490" spans="1:7" ht="15.75">
      <c r="A490" s="126"/>
      <c r="B490" s="256"/>
      <c r="C490" s="95"/>
      <c r="D490" s="95"/>
      <c r="E490" s="95"/>
      <c r="F490" s="95"/>
      <c r="G490" s="257"/>
    </row>
    <row r="491" spans="1:7" ht="15.75">
      <c r="A491" s="126"/>
      <c r="B491" s="256"/>
      <c r="C491" s="95"/>
      <c r="D491" s="95"/>
      <c r="E491" s="95"/>
      <c r="F491" s="95"/>
      <c r="G491" s="257"/>
    </row>
    <row r="492" spans="1:7" ht="15.75">
      <c r="A492" s="126"/>
      <c r="B492" s="256"/>
      <c r="C492" s="95"/>
      <c r="D492" s="95"/>
      <c r="E492" s="95"/>
      <c r="F492" s="95"/>
      <c r="G492" s="257"/>
    </row>
    <row r="493" spans="1:7" ht="15.75">
      <c r="A493" s="126"/>
      <c r="B493" s="256"/>
      <c r="C493" s="95"/>
      <c r="D493" s="95"/>
      <c r="E493" s="95"/>
      <c r="F493" s="95"/>
      <c r="G493" s="257"/>
    </row>
    <row r="494" spans="1:7" ht="15.75">
      <c r="A494" s="126"/>
      <c r="B494" s="256"/>
      <c r="C494" s="95"/>
      <c r="D494" s="95"/>
      <c r="E494" s="95"/>
      <c r="F494" s="95"/>
      <c r="G494" s="257"/>
    </row>
    <row r="495" spans="1:7" ht="15.75">
      <c r="A495" s="126"/>
      <c r="B495" s="256"/>
      <c r="C495" s="95"/>
      <c r="D495" s="95"/>
      <c r="E495" s="95"/>
      <c r="F495" s="95"/>
      <c r="G495" s="257"/>
    </row>
    <row r="496" spans="1:7" ht="15.75">
      <c r="A496" s="126"/>
      <c r="B496" s="256"/>
      <c r="C496" s="95"/>
      <c r="D496" s="95"/>
      <c r="E496" s="95"/>
      <c r="F496" s="95"/>
      <c r="G496" s="257"/>
    </row>
    <row r="497" spans="1:7" ht="15.75">
      <c r="A497" s="126"/>
      <c r="B497" s="256"/>
      <c r="C497" s="95"/>
      <c r="D497" s="95"/>
      <c r="E497" s="95"/>
      <c r="F497" s="95"/>
      <c r="G497" s="257"/>
    </row>
    <row r="498" spans="1:7" ht="15.75">
      <c r="A498" s="126"/>
      <c r="B498" s="256"/>
      <c r="C498" s="95"/>
      <c r="D498" s="95"/>
      <c r="E498" s="95"/>
      <c r="F498" s="95"/>
      <c r="G498" s="257"/>
    </row>
    <row r="499" spans="1:7" ht="15.75">
      <c r="A499" s="126"/>
      <c r="B499" s="256"/>
      <c r="C499" s="95"/>
      <c r="D499" s="95"/>
      <c r="E499" s="95"/>
      <c r="F499" s="95"/>
      <c r="G499" s="257"/>
    </row>
    <row r="500" spans="1:7" ht="15.75">
      <c r="A500" s="126"/>
      <c r="B500" s="256"/>
      <c r="C500" s="95"/>
      <c r="D500" s="95"/>
      <c r="E500" s="95"/>
      <c r="F500" s="95"/>
      <c r="G500" s="257"/>
    </row>
    <row r="501" spans="1:7" ht="15.75">
      <c r="A501" s="126"/>
      <c r="B501" s="256"/>
      <c r="C501" s="95"/>
      <c r="D501" s="95"/>
      <c r="E501" s="95"/>
      <c r="F501" s="95"/>
      <c r="G501" s="257"/>
    </row>
    <row r="502" spans="1:7" ht="15.75">
      <c r="A502" s="126"/>
      <c r="B502" s="256"/>
      <c r="C502" s="95"/>
      <c r="D502" s="95"/>
      <c r="E502" s="95"/>
      <c r="F502" s="95"/>
      <c r="G502" s="257"/>
    </row>
    <row r="503" spans="1:7" ht="15.75">
      <c r="A503" s="126"/>
      <c r="B503" s="256"/>
      <c r="C503" s="95"/>
      <c r="D503" s="95"/>
      <c r="E503" s="95"/>
      <c r="F503" s="95"/>
      <c r="G503" s="257"/>
    </row>
    <row r="504" spans="1:7" ht="15.75">
      <c r="A504" s="126"/>
      <c r="B504" s="256"/>
      <c r="C504" s="95"/>
      <c r="D504" s="95"/>
      <c r="E504" s="95"/>
      <c r="F504" s="95"/>
      <c r="G504" s="257"/>
    </row>
    <row r="505" spans="1:7" ht="15.75">
      <c r="A505" s="126"/>
      <c r="B505" s="256"/>
      <c r="C505" s="95"/>
      <c r="D505" s="95"/>
      <c r="E505" s="95"/>
      <c r="F505" s="95"/>
      <c r="G505" s="257"/>
    </row>
    <row r="506" spans="1:7" ht="15.75">
      <c r="A506" s="126"/>
      <c r="B506" s="256"/>
      <c r="C506" s="95"/>
      <c r="D506" s="95"/>
      <c r="E506" s="95"/>
      <c r="F506" s="95"/>
      <c r="G506" s="257"/>
    </row>
    <row r="507" spans="1:7" ht="15.75">
      <c r="A507" s="126"/>
      <c r="B507" s="256"/>
      <c r="C507" s="95"/>
      <c r="D507" s="95"/>
      <c r="E507" s="95"/>
      <c r="F507" s="95"/>
      <c r="G507" s="257"/>
    </row>
    <row r="508" spans="1:7" ht="15.75">
      <c r="A508" s="126"/>
      <c r="B508" s="256"/>
      <c r="C508" s="95"/>
      <c r="D508" s="95"/>
      <c r="E508" s="95"/>
      <c r="F508" s="95"/>
      <c r="G508" s="257"/>
    </row>
    <row r="509" spans="1:7" ht="15.75">
      <c r="A509" s="126"/>
      <c r="B509" s="256"/>
      <c r="C509" s="95"/>
      <c r="D509" s="95"/>
      <c r="E509" s="95"/>
      <c r="F509" s="95"/>
      <c r="G509" s="257"/>
    </row>
    <row r="510" spans="1:7" ht="15.75">
      <c r="A510" s="126"/>
      <c r="B510" s="256"/>
      <c r="C510" s="95"/>
      <c r="D510" s="95"/>
      <c r="E510" s="95"/>
      <c r="F510" s="95"/>
      <c r="G510" s="257"/>
    </row>
    <row r="511" spans="1:7" ht="15.75">
      <c r="A511" s="126"/>
      <c r="B511" s="256"/>
      <c r="C511" s="95"/>
      <c r="D511" s="95"/>
      <c r="E511" s="95"/>
      <c r="F511" s="95"/>
      <c r="G511" s="257"/>
    </row>
    <row r="512" spans="1:7" ht="15.75">
      <c r="A512" s="126"/>
      <c r="B512" s="256"/>
      <c r="C512" s="95"/>
      <c r="D512" s="95"/>
      <c r="E512" s="95"/>
      <c r="F512" s="95"/>
      <c r="G512" s="257"/>
    </row>
    <row r="513" spans="1:7" ht="15.75">
      <c r="A513" s="126"/>
      <c r="B513" s="256"/>
      <c r="C513" s="95"/>
      <c r="D513" s="95"/>
      <c r="E513" s="95"/>
      <c r="F513" s="95"/>
      <c r="G513" s="257"/>
    </row>
    <row r="514" spans="1:7" ht="15.75">
      <c r="A514" s="126"/>
      <c r="B514" s="256"/>
      <c r="C514" s="95"/>
      <c r="D514" s="95"/>
      <c r="E514" s="95"/>
      <c r="F514" s="95"/>
      <c r="G514" s="257"/>
    </row>
    <row r="515" spans="1:7" ht="15.75">
      <c r="A515" s="126"/>
      <c r="B515" s="256"/>
      <c r="C515" s="95"/>
      <c r="D515" s="95"/>
      <c r="E515" s="95"/>
      <c r="F515" s="95"/>
      <c r="G515" s="257"/>
    </row>
    <row r="516" spans="1:7" ht="15.75">
      <c r="A516" s="126"/>
      <c r="B516" s="256"/>
      <c r="C516" s="95"/>
      <c r="D516" s="95"/>
      <c r="E516" s="95"/>
      <c r="F516" s="95"/>
      <c r="G516" s="257"/>
    </row>
    <row r="517" spans="1:7" ht="15.75">
      <c r="A517" s="126"/>
      <c r="B517" s="256"/>
      <c r="C517" s="95"/>
      <c r="D517" s="95"/>
      <c r="E517" s="95"/>
      <c r="F517" s="95"/>
      <c r="G517" s="257"/>
    </row>
    <row r="518" spans="1:7" ht="15.75">
      <c r="A518" s="126"/>
      <c r="B518" s="256"/>
      <c r="C518" s="95"/>
      <c r="D518" s="95"/>
      <c r="E518" s="95"/>
      <c r="F518" s="95"/>
      <c r="G518" s="257"/>
    </row>
    <row r="519" spans="1:7" ht="15.75">
      <c r="A519" s="126"/>
      <c r="B519" s="256"/>
      <c r="C519" s="95"/>
      <c r="D519" s="95"/>
      <c r="E519" s="95"/>
      <c r="F519" s="95"/>
      <c r="G519" s="257"/>
    </row>
    <row r="520" spans="1:7" ht="15.75">
      <c r="A520" s="126"/>
      <c r="B520" s="256"/>
      <c r="C520" s="95"/>
      <c r="D520" s="95"/>
      <c r="E520" s="95"/>
      <c r="F520" s="95"/>
      <c r="G520" s="257"/>
    </row>
    <row r="521" spans="1:7" ht="15.75">
      <c r="A521" s="126"/>
      <c r="B521" s="256"/>
      <c r="C521" s="95"/>
      <c r="D521" s="95"/>
      <c r="E521" s="95"/>
      <c r="F521" s="95"/>
      <c r="G521" s="257"/>
    </row>
    <row r="522" spans="1:7" ht="15.75">
      <c r="A522" s="126"/>
      <c r="B522" s="256"/>
      <c r="C522" s="95"/>
      <c r="D522" s="95"/>
      <c r="E522" s="95"/>
      <c r="F522" s="95"/>
      <c r="G522" s="257"/>
    </row>
    <row r="523" spans="1:7" ht="15.75">
      <c r="A523" s="126"/>
      <c r="B523" s="256"/>
      <c r="C523" s="95"/>
      <c r="D523" s="95"/>
      <c r="E523" s="95"/>
      <c r="F523" s="95"/>
      <c r="G523" s="257"/>
    </row>
    <row r="524" spans="1:7" ht="15.75">
      <c r="A524" s="126"/>
      <c r="B524" s="256"/>
      <c r="C524" s="95"/>
      <c r="D524" s="95"/>
      <c r="E524" s="95"/>
      <c r="F524" s="95"/>
      <c r="G524" s="257"/>
    </row>
    <row r="525" spans="1:7" ht="15.75">
      <c r="A525" s="126"/>
      <c r="B525" s="256"/>
      <c r="C525" s="95"/>
      <c r="D525" s="95"/>
      <c r="E525" s="95"/>
      <c r="F525" s="95"/>
      <c r="G525" s="257"/>
    </row>
    <row r="526" spans="1:7" ht="15.75">
      <c r="A526" s="126"/>
      <c r="B526" s="256"/>
      <c r="C526" s="95"/>
      <c r="D526" s="95"/>
      <c r="E526" s="95"/>
      <c r="F526" s="95"/>
      <c r="G526" s="257"/>
    </row>
    <row r="527" spans="1:7" ht="15.75">
      <c r="A527" s="126"/>
      <c r="B527" s="256"/>
      <c r="C527" s="95"/>
      <c r="D527" s="95"/>
      <c r="E527" s="95"/>
      <c r="F527" s="95"/>
      <c r="G527" s="257"/>
    </row>
    <row r="528" spans="1:7" ht="15.75">
      <c r="A528" s="126"/>
      <c r="B528" s="256"/>
      <c r="C528" s="95"/>
      <c r="D528" s="95"/>
      <c r="E528" s="95"/>
      <c r="F528" s="95"/>
      <c r="G528" s="257"/>
    </row>
    <row r="529" spans="1:7" ht="15.75">
      <c r="A529" s="126"/>
      <c r="B529" s="256"/>
      <c r="C529" s="95"/>
      <c r="D529" s="95"/>
      <c r="E529" s="95"/>
      <c r="F529" s="95"/>
      <c r="G529" s="257"/>
    </row>
    <row r="530" spans="1:7" ht="15.75">
      <c r="A530" s="126"/>
      <c r="B530" s="256"/>
      <c r="C530" s="95"/>
      <c r="D530" s="95"/>
      <c r="E530" s="95"/>
      <c r="F530" s="95"/>
      <c r="G530" s="257"/>
    </row>
    <row r="531" spans="1:7" ht="15.75">
      <c r="A531" s="126"/>
      <c r="B531" s="256"/>
      <c r="C531" s="95"/>
      <c r="D531" s="95"/>
      <c r="E531" s="95"/>
      <c r="F531" s="95"/>
      <c r="G531" s="257"/>
    </row>
    <row r="532" spans="1:7" ht="15.75">
      <c r="A532" s="126"/>
      <c r="B532" s="256"/>
      <c r="C532" s="95"/>
      <c r="D532" s="95"/>
      <c r="E532" s="95"/>
      <c r="F532" s="95"/>
      <c r="G532" s="257"/>
    </row>
    <row r="533" spans="1:7" ht="15.75">
      <c r="A533" s="126"/>
      <c r="B533" s="256"/>
      <c r="C533" s="95"/>
      <c r="D533" s="95"/>
      <c r="E533" s="95"/>
      <c r="F533" s="95"/>
      <c r="G533" s="257"/>
    </row>
    <row r="534" spans="1:7" ht="15.75">
      <c r="A534" s="126"/>
      <c r="B534" s="256"/>
      <c r="C534" s="95"/>
      <c r="D534" s="95"/>
      <c r="E534" s="95"/>
      <c r="F534" s="95"/>
      <c r="G534" s="257"/>
    </row>
    <row r="535" spans="1:7" ht="15.75">
      <c r="A535" s="126"/>
      <c r="B535" s="256"/>
      <c r="C535" s="95"/>
      <c r="D535" s="95"/>
      <c r="E535" s="95"/>
      <c r="F535" s="95"/>
      <c r="G535" s="257"/>
    </row>
    <row r="536" spans="1:7" ht="15.75">
      <c r="A536" s="126"/>
      <c r="B536" s="256"/>
      <c r="C536" s="95"/>
      <c r="D536" s="95"/>
      <c r="E536" s="95"/>
      <c r="F536" s="95"/>
      <c r="G536" s="257"/>
    </row>
    <row r="537" spans="1:7" ht="15.75">
      <c r="A537" s="126"/>
      <c r="B537" s="256"/>
      <c r="C537" s="95"/>
      <c r="D537" s="95"/>
      <c r="E537" s="95"/>
      <c r="F537" s="95"/>
      <c r="G537" s="257"/>
    </row>
    <row r="538" spans="1:7" ht="15.75">
      <c r="A538" s="126"/>
      <c r="B538" s="256"/>
      <c r="C538" s="95"/>
      <c r="D538" s="95"/>
      <c r="E538" s="95"/>
      <c r="F538" s="95"/>
      <c r="G538" s="257"/>
    </row>
    <row r="539" spans="1:7" ht="15.75">
      <c r="A539" s="126"/>
      <c r="B539" s="256"/>
      <c r="C539" s="95"/>
      <c r="D539" s="95"/>
      <c r="E539" s="95"/>
      <c r="F539" s="95"/>
      <c r="G539" s="257"/>
    </row>
    <row r="540" spans="1:7" ht="15.75">
      <c r="A540" s="126"/>
      <c r="B540" s="256"/>
      <c r="C540" s="95"/>
      <c r="D540" s="95"/>
      <c r="E540" s="95"/>
      <c r="F540" s="95"/>
      <c r="G540" s="257"/>
    </row>
    <row r="541" spans="1:7" ht="15.75">
      <c r="A541" s="126"/>
      <c r="B541" s="256"/>
      <c r="C541" s="95"/>
      <c r="D541" s="95"/>
      <c r="E541" s="95"/>
      <c r="F541" s="95"/>
      <c r="G541" s="257"/>
    </row>
    <row r="542" spans="1:7" ht="15.75">
      <c r="A542" s="126"/>
      <c r="B542" s="256"/>
      <c r="C542" s="95"/>
      <c r="D542" s="95"/>
      <c r="E542" s="95"/>
      <c r="F542" s="95"/>
      <c r="G542" s="257"/>
    </row>
    <row r="543" spans="1:7" ht="15.75">
      <c r="A543" s="126"/>
      <c r="B543" s="256"/>
      <c r="C543" s="95"/>
      <c r="D543" s="95"/>
      <c r="E543" s="95"/>
      <c r="F543" s="95"/>
      <c r="G543" s="257"/>
    </row>
    <row r="544" spans="1:7" ht="15.75">
      <c r="A544" s="126"/>
      <c r="B544" s="256"/>
      <c r="C544" s="95"/>
      <c r="D544" s="95"/>
      <c r="E544" s="95"/>
      <c r="F544" s="95"/>
      <c r="G544" s="257"/>
    </row>
    <row r="545" spans="1:7" ht="15.75">
      <c r="A545" s="126"/>
      <c r="B545" s="256"/>
      <c r="C545" s="95"/>
      <c r="D545" s="95"/>
      <c r="E545" s="95"/>
      <c r="F545" s="95"/>
      <c r="G545" s="257"/>
    </row>
    <row r="546" spans="1:7" ht="15.75">
      <c r="A546" s="126"/>
      <c r="B546" s="256"/>
      <c r="C546" s="95"/>
      <c r="D546" s="95"/>
      <c r="E546" s="95"/>
      <c r="F546" s="95"/>
      <c r="G546" s="257"/>
    </row>
    <row r="547" spans="1:7" ht="15.75">
      <c r="A547" s="126"/>
      <c r="B547" s="256"/>
      <c r="C547" s="95"/>
      <c r="D547" s="95"/>
      <c r="E547" s="95"/>
      <c r="F547" s="95"/>
      <c r="G547" s="257"/>
    </row>
    <row r="548" spans="1:7" ht="15.75">
      <c r="A548" s="126"/>
      <c r="B548" s="256"/>
      <c r="C548" s="95"/>
      <c r="D548" s="95"/>
      <c r="E548" s="95"/>
      <c r="F548" s="95"/>
      <c r="G548" s="257"/>
    </row>
    <row r="549" spans="1:7" ht="15.75">
      <c r="A549" s="126"/>
      <c r="B549" s="256"/>
      <c r="C549" s="95"/>
      <c r="D549" s="95"/>
      <c r="E549" s="95"/>
      <c r="F549" s="95"/>
      <c r="G549" s="257"/>
    </row>
    <row r="550" spans="1:7" ht="15.75">
      <c r="A550" s="126"/>
      <c r="B550" s="256"/>
      <c r="C550" s="95"/>
      <c r="D550" s="95"/>
      <c r="E550" s="95"/>
      <c r="F550" s="95"/>
      <c r="G550" s="257"/>
    </row>
    <row r="551" spans="1:7" ht="15.75">
      <c r="A551" s="126"/>
      <c r="B551" s="256"/>
      <c r="C551" s="95"/>
      <c r="D551" s="95"/>
      <c r="E551" s="95"/>
      <c r="F551" s="95"/>
      <c r="G551" s="257"/>
    </row>
    <row r="552" spans="1:7" ht="15.75">
      <c r="A552" s="126"/>
      <c r="B552" s="256"/>
      <c r="C552" s="95"/>
      <c r="D552" s="95"/>
      <c r="E552" s="95"/>
      <c r="F552" s="95"/>
      <c r="G552" s="257"/>
    </row>
    <row r="553" spans="1:7" ht="15.75">
      <c r="A553" s="126"/>
      <c r="B553" s="256"/>
      <c r="C553" s="95"/>
      <c r="D553" s="95"/>
      <c r="E553" s="95"/>
      <c r="F553" s="95"/>
      <c r="G553" s="257"/>
    </row>
    <row r="554" spans="1:7" ht="15.75">
      <c r="A554" s="126"/>
      <c r="B554" s="256"/>
      <c r="C554" s="95"/>
      <c r="D554" s="95"/>
      <c r="E554" s="95"/>
      <c r="F554" s="95"/>
      <c r="G554" s="257"/>
    </row>
    <row r="555" spans="1:7" ht="15.75">
      <c r="A555" s="126"/>
      <c r="B555" s="256"/>
      <c r="C555" s="95"/>
      <c r="D555" s="95"/>
      <c r="E555" s="95"/>
      <c r="F555" s="95"/>
      <c r="G555" s="257"/>
    </row>
    <row r="556" spans="1:7" ht="15.75">
      <c r="A556" s="126"/>
      <c r="B556" s="256"/>
      <c r="C556" s="95"/>
      <c r="D556" s="95"/>
      <c r="E556" s="95"/>
      <c r="F556" s="95"/>
      <c r="G556" s="257"/>
    </row>
    <row r="557" spans="1:7" ht="15.75">
      <c r="A557" s="126"/>
      <c r="B557" s="256"/>
      <c r="C557" s="95"/>
      <c r="D557" s="95"/>
      <c r="E557" s="95"/>
      <c r="F557" s="95"/>
      <c r="G557" s="257"/>
    </row>
    <row r="558" spans="1:7" ht="15.75">
      <c r="A558" s="126"/>
      <c r="B558" s="256"/>
      <c r="C558" s="95"/>
      <c r="D558" s="95"/>
      <c r="E558" s="95"/>
      <c r="F558" s="95"/>
      <c r="G558" s="257"/>
    </row>
    <row r="559" spans="1:7" ht="15.75">
      <c r="A559" s="126"/>
      <c r="B559" s="256"/>
      <c r="C559" s="95"/>
      <c r="D559" s="95"/>
      <c r="E559" s="95"/>
      <c r="F559" s="95"/>
      <c r="G559" s="257"/>
    </row>
    <row r="560" spans="1:7" ht="15.75">
      <c r="A560" s="126"/>
      <c r="B560" s="256"/>
      <c r="C560" s="95"/>
      <c r="D560" s="95"/>
      <c r="E560" s="95"/>
      <c r="F560" s="95"/>
      <c r="G560" s="257"/>
    </row>
    <row r="561" spans="1:7" ht="15.75">
      <c r="A561" s="126"/>
      <c r="B561" s="256"/>
      <c r="C561" s="95"/>
      <c r="D561" s="95"/>
      <c r="E561" s="95"/>
      <c r="F561" s="95"/>
      <c r="G561" s="257"/>
    </row>
    <row r="562" spans="1:7" ht="15.75">
      <c r="A562" s="126"/>
      <c r="B562" s="256"/>
      <c r="C562" s="95"/>
      <c r="D562" s="95"/>
      <c r="E562" s="95"/>
      <c r="F562" s="95"/>
      <c r="G562" s="257"/>
    </row>
    <row r="563" spans="1:7" ht="15.75">
      <c r="A563" s="126"/>
      <c r="B563" s="256"/>
      <c r="C563" s="95"/>
      <c r="D563" s="95"/>
      <c r="E563" s="95"/>
      <c r="F563" s="95"/>
      <c r="G563" s="257"/>
    </row>
    <row r="564" spans="1:7" ht="15.75">
      <c r="A564" s="126"/>
      <c r="B564" s="256"/>
      <c r="C564" s="95"/>
      <c r="D564" s="95"/>
      <c r="E564" s="95"/>
      <c r="F564" s="95"/>
      <c r="G564" s="257"/>
    </row>
    <row r="565" spans="1:7" ht="15.75">
      <c r="A565" s="126"/>
      <c r="B565" s="256"/>
      <c r="C565" s="95"/>
      <c r="D565" s="95"/>
      <c r="E565" s="95"/>
      <c r="F565" s="95"/>
      <c r="G565" s="257"/>
    </row>
    <row r="566" spans="1:7" ht="15.75">
      <c r="A566" s="126"/>
      <c r="B566" s="256"/>
      <c r="C566" s="95"/>
      <c r="D566" s="95"/>
      <c r="E566" s="95"/>
      <c r="F566" s="95"/>
      <c r="G566" s="257"/>
    </row>
    <row r="567" spans="1:7" ht="15.75">
      <c r="A567" s="126"/>
      <c r="B567" s="256"/>
      <c r="C567" s="95"/>
      <c r="D567" s="95"/>
      <c r="E567" s="95"/>
      <c r="F567" s="95"/>
      <c r="G567" s="257"/>
    </row>
    <row r="568" spans="1:7" ht="15.75">
      <c r="A568" s="126"/>
      <c r="B568" s="256"/>
      <c r="C568" s="95"/>
      <c r="D568" s="95"/>
      <c r="E568" s="95"/>
      <c r="F568" s="95"/>
      <c r="G568" s="257"/>
    </row>
    <row r="569" spans="1:7" ht="15.75">
      <c r="A569" s="126"/>
      <c r="B569" s="256"/>
      <c r="C569" s="95"/>
      <c r="D569" s="95"/>
      <c r="E569" s="95"/>
      <c r="F569" s="95"/>
      <c r="G569" s="257"/>
    </row>
    <row r="570" spans="1:7" ht="15.75">
      <c r="A570" s="126"/>
      <c r="B570" s="256"/>
      <c r="C570" s="95"/>
      <c r="D570" s="95"/>
      <c r="E570" s="95"/>
      <c r="F570" s="95"/>
      <c r="G570" s="257"/>
    </row>
    <row r="571" spans="1:7" ht="15.75">
      <c r="A571" s="126"/>
      <c r="B571" s="256"/>
      <c r="C571" s="95"/>
      <c r="D571" s="95"/>
      <c r="E571" s="95"/>
      <c r="F571" s="95"/>
      <c r="G571" s="257"/>
    </row>
    <row r="572" spans="1:7" ht="15.75">
      <c r="A572" s="126"/>
      <c r="B572" s="256"/>
      <c r="C572" s="95"/>
      <c r="D572" s="95"/>
      <c r="E572" s="95"/>
      <c r="F572" s="95"/>
      <c r="G572" s="257"/>
    </row>
    <row r="573" spans="1:7" ht="15.75">
      <c r="A573" s="126"/>
      <c r="B573" s="256"/>
      <c r="C573" s="95"/>
      <c r="D573" s="95"/>
      <c r="E573" s="95"/>
      <c r="F573" s="95"/>
      <c r="G573" s="257"/>
    </row>
    <row r="574" spans="1:7" ht="15.75">
      <c r="A574" s="126"/>
      <c r="B574" s="256"/>
      <c r="C574" s="95"/>
      <c r="D574" s="95"/>
      <c r="E574" s="95"/>
      <c r="F574" s="95"/>
      <c r="G574" s="257"/>
    </row>
    <row r="575" spans="1:7" ht="15.75">
      <c r="A575" s="126"/>
      <c r="B575" s="256"/>
      <c r="C575" s="95"/>
      <c r="D575" s="95"/>
      <c r="E575" s="95"/>
      <c r="F575" s="95"/>
      <c r="G575" s="257"/>
    </row>
    <row r="576" spans="1:7" ht="15.75">
      <c r="A576" s="126"/>
      <c r="B576" s="256"/>
      <c r="C576" s="95"/>
      <c r="D576" s="95"/>
      <c r="E576" s="95"/>
      <c r="F576" s="95"/>
      <c r="G576" s="257"/>
    </row>
    <row r="577" spans="1:7" ht="15.75">
      <c r="A577" s="126"/>
      <c r="B577" s="256"/>
      <c r="C577" s="95"/>
      <c r="D577" s="95"/>
      <c r="E577" s="95"/>
      <c r="F577" s="95"/>
      <c r="G577" s="257"/>
    </row>
    <row r="578" spans="1:7" ht="15.75">
      <c r="A578" s="126"/>
      <c r="B578" s="256"/>
      <c r="C578" s="95"/>
      <c r="D578" s="95"/>
      <c r="E578" s="95"/>
      <c r="F578" s="95"/>
      <c r="G578" s="257"/>
    </row>
    <row r="579" spans="1:7" ht="15.75">
      <c r="A579" s="126"/>
      <c r="B579" s="256"/>
      <c r="C579" s="95"/>
      <c r="D579" s="95"/>
      <c r="E579" s="95"/>
      <c r="F579" s="95"/>
      <c r="G579" s="257"/>
    </row>
    <row r="580" spans="1:7" ht="15.75">
      <c r="A580" s="126"/>
      <c r="B580" s="256"/>
      <c r="C580" s="95"/>
      <c r="D580" s="95"/>
      <c r="E580" s="95"/>
      <c r="F580" s="95"/>
      <c r="G580" s="257"/>
    </row>
    <row r="581" spans="1:7" ht="15.75">
      <c r="A581" s="126"/>
      <c r="B581" s="256"/>
      <c r="C581" s="95"/>
      <c r="D581" s="95"/>
      <c r="E581" s="95"/>
      <c r="F581" s="95"/>
      <c r="G581" s="257"/>
    </row>
    <row r="582" spans="1:7" ht="15.75">
      <c r="A582" s="126"/>
      <c r="B582" s="256"/>
      <c r="C582" s="95"/>
      <c r="D582" s="95"/>
      <c r="E582" s="95"/>
      <c r="F582" s="95"/>
      <c r="G582" s="257"/>
    </row>
    <row r="583" spans="1:7" ht="15.75">
      <c r="A583" s="126"/>
      <c r="B583" s="256"/>
      <c r="C583" s="95"/>
      <c r="D583" s="95"/>
      <c r="E583" s="95"/>
      <c r="F583" s="95"/>
      <c r="G583" s="257"/>
    </row>
    <row r="584" spans="1:7" ht="15.75">
      <c r="A584" s="126"/>
      <c r="B584" s="256"/>
      <c r="C584" s="95"/>
      <c r="D584" s="95"/>
      <c r="E584" s="95"/>
      <c r="F584" s="95"/>
      <c r="G584" s="257"/>
    </row>
    <row r="585" spans="1:7" ht="15.75">
      <c r="A585" s="126"/>
      <c r="B585" s="256"/>
      <c r="C585" s="95"/>
      <c r="D585" s="95"/>
      <c r="E585" s="95"/>
      <c r="F585" s="95"/>
      <c r="G585" s="257"/>
    </row>
    <row r="586" spans="1:7" ht="15.75">
      <c r="A586" s="126"/>
      <c r="B586" s="256"/>
      <c r="C586" s="95"/>
      <c r="D586" s="95"/>
      <c r="E586" s="95"/>
      <c r="F586" s="95"/>
      <c r="G586" s="257"/>
    </row>
    <row r="587" spans="1:7" ht="15.75">
      <c r="A587" s="126"/>
      <c r="B587" s="256"/>
      <c r="C587" s="95"/>
      <c r="D587" s="95"/>
      <c r="E587" s="95"/>
      <c r="F587" s="95"/>
      <c r="G587" s="257"/>
    </row>
    <row r="588" spans="1:7" ht="15.75">
      <c r="A588" s="126"/>
      <c r="B588" s="256"/>
      <c r="C588" s="95"/>
      <c r="D588" s="95"/>
      <c r="E588" s="95"/>
      <c r="F588" s="95"/>
      <c r="G588" s="257"/>
    </row>
    <row r="589" spans="1:7" ht="15.75">
      <c r="A589" s="126"/>
      <c r="B589" s="256"/>
      <c r="C589" s="95"/>
      <c r="D589" s="95"/>
      <c r="E589" s="95"/>
      <c r="F589" s="95"/>
      <c r="G589" s="257"/>
    </row>
    <row r="590" spans="1:7" ht="15.75">
      <c r="A590" s="126"/>
      <c r="B590" s="256"/>
      <c r="C590" s="95"/>
      <c r="D590" s="95"/>
      <c r="E590" s="95"/>
      <c r="F590" s="95"/>
      <c r="G590" s="257"/>
    </row>
    <row r="591" spans="1:7" ht="15.75">
      <c r="A591" s="126"/>
      <c r="B591" s="256"/>
      <c r="C591" s="95"/>
      <c r="D591" s="95"/>
      <c r="E591" s="95"/>
      <c r="F591" s="95"/>
      <c r="G591" s="257"/>
    </row>
    <row r="592" spans="1:7" ht="15.75">
      <c r="A592" s="126"/>
      <c r="B592" s="256"/>
      <c r="C592" s="95"/>
      <c r="D592" s="95"/>
      <c r="E592" s="95"/>
      <c r="F592" s="95"/>
      <c r="G592" s="257"/>
    </row>
    <row r="593" spans="1:7" ht="15.75">
      <c r="A593" s="126"/>
      <c r="B593" s="256"/>
      <c r="C593" s="95"/>
      <c r="D593" s="95"/>
      <c r="E593" s="95"/>
      <c r="F593" s="95"/>
      <c r="G593" s="257"/>
    </row>
    <row r="594" spans="1:7" ht="15.75">
      <c r="A594" s="126"/>
      <c r="B594" s="256"/>
      <c r="C594" s="95"/>
      <c r="D594" s="95"/>
      <c r="E594" s="95"/>
      <c r="F594" s="95"/>
      <c r="G594" s="257"/>
    </row>
    <row r="595" spans="1:7" ht="15.75">
      <c r="A595" s="126"/>
      <c r="B595" s="256"/>
      <c r="C595" s="95"/>
      <c r="D595" s="95"/>
      <c r="E595" s="95"/>
      <c r="F595" s="95"/>
      <c r="G595" s="257"/>
    </row>
    <row r="596" spans="1:7" ht="15.75">
      <c r="A596" s="126"/>
      <c r="B596" s="256"/>
      <c r="C596" s="95"/>
      <c r="D596" s="95"/>
      <c r="E596" s="95"/>
      <c r="F596" s="95"/>
      <c r="G596" s="257"/>
    </row>
    <row r="597" spans="1:7" ht="15.75">
      <c r="A597" s="126"/>
      <c r="B597" s="256"/>
      <c r="C597" s="95"/>
      <c r="D597" s="95"/>
      <c r="E597" s="95"/>
      <c r="F597" s="95"/>
      <c r="G597" s="257"/>
    </row>
    <row r="598" spans="1:7" ht="15.75">
      <c r="A598" s="126"/>
      <c r="B598" s="256"/>
      <c r="C598" s="95"/>
      <c r="D598" s="95"/>
      <c r="E598" s="95"/>
      <c r="F598" s="95"/>
      <c r="G598" s="257"/>
    </row>
    <row r="599" spans="1:7" ht="15.75">
      <c r="A599" s="126"/>
      <c r="B599" s="256"/>
      <c r="C599" s="95"/>
      <c r="D599" s="95"/>
      <c r="E599" s="95"/>
      <c r="F599" s="95"/>
      <c r="G599" s="257"/>
    </row>
    <row r="600" spans="1:7" ht="15.75">
      <c r="A600" s="126"/>
      <c r="B600" s="256"/>
      <c r="C600" s="95"/>
      <c r="D600" s="95"/>
      <c r="E600" s="95"/>
      <c r="F600" s="95"/>
      <c r="G600" s="257"/>
    </row>
    <row r="601" spans="1:7" ht="15.75">
      <c r="A601" s="126"/>
      <c r="B601" s="256"/>
      <c r="C601" s="95"/>
      <c r="D601" s="95"/>
      <c r="E601" s="95"/>
      <c r="F601" s="95"/>
      <c r="G601" s="257"/>
    </row>
    <row r="602" spans="1:7" ht="15.75">
      <c r="A602" s="126"/>
      <c r="B602" s="256"/>
      <c r="C602" s="95"/>
      <c r="D602" s="95"/>
      <c r="E602" s="95"/>
      <c r="F602" s="95"/>
      <c r="G602" s="257"/>
    </row>
    <row r="603" spans="1:7" ht="15.75">
      <c r="A603" s="126"/>
      <c r="B603" s="256"/>
      <c r="C603" s="95"/>
      <c r="D603" s="95"/>
      <c r="E603" s="95"/>
      <c r="F603" s="95"/>
      <c r="G603" s="257"/>
    </row>
    <row r="604" spans="1:7" ht="15.75">
      <c r="A604" s="126"/>
      <c r="B604" s="256"/>
      <c r="C604" s="95"/>
      <c r="D604" s="95"/>
      <c r="E604" s="95"/>
      <c r="F604" s="95"/>
      <c r="G604" s="257"/>
    </row>
    <row r="605" spans="1:7" ht="15.75">
      <c r="A605" s="126"/>
      <c r="B605" s="256"/>
      <c r="C605" s="95"/>
      <c r="D605" s="95"/>
      <c r="E605" s="95"/>
      <c r="F605" s="95"/>
      <c r="G605" s="257"/>
    </row>
    <row r="606" spans="1:7" ht="15.75">
      <c r="A606" s="126"/>
      <c r="B606" s="256"/>
      <c r="C606" s="95"/>
      <c r="D606" s="95"/>
      <c r="E606" s="95"/>
      <c r="F606" s="95"/>
      <c r="G606" s="257"/>
    </row>
    <row r="607" spans="1:7" ht="15.75">
      <c r="A607" s="126"/>
      <c r="B607" s="256"/>
      <c r="C607" s="95"/>
      <c r="D607" s="95"/>
      <c r="E607" s="95"/>
      <c r="F607" s="95"/>
      <c r="G607" s="257"/>
    </row>
    <row r="608" spans="1:7" ht="15.75">
      <c r="A608" s="126"/>
      <c r="B608" s="256"/>
      <c r="C608" s="95"/>
      <c r="D608" s="95"/>
      <c r="E608" s="95"/>
      <c r="F608" s="95"/>
      <c r="G608" s="257"/>
    </row>
    <row r="609" spans="1:7" ht="15.75">
      <c r="A609" s="126"/>
      <c r="B609" s="256"/>
      <c r="C609" s="95"/>
      <c r="D609" s="95"/>
      <c r="E609" s="95"/>
      <c r="F609" s="95"/>
      <c r="G609" s="257"/>
    </row>
    <row r="610" spans="1:7" ht="15.75">
      <c r="A610" s="126"/>
      <c r="B610" s="256"/>
      <c r="C610" s="95"/>
      <c r="D610" s="95"/>
      <c r="E610" s="95"/>
      <c r="F610" s="95"/>
      <c r="G610" s="257"/>
    </row>
    <row r="611" spans="1:7" ht="15.75">
      <c r="A611" s="126"/>
      <c r="B611" s="256"/>
      <c r="C611" s="95"/>
      <c r="D611" s="95"/>
      <c r="E611" s="95"/>
      <c r="F611" s="95"/>
      <c r="G611" s="257"/>
    </row>
    <row r="612" spans="1:7" ht="15.75">
      <c r="A612" s="126"/>
      <c r="B612" s="256"/>
      <c r="C612" s="95"/>
      <c r="D612" s="95"/>
      <c r="E612" s="95"/>
      <c r="F612" s="95"/>
      <c r="G612" s="257"/>
    </row>
    <row r="613" spans="1:7" ht="15.75">
      <c r="A613" s="126"/>
      <c r="B613" s="256"/>
      <c r="C613" s="95"/>
      <c r="D613" s="95"/>
      <c r="E613" s="95"/>
      <c r="F613" s="95"/>
      <c r="G613" s="257"/>
    </row>
    <row r="614" spans="1:7" ht="15.75">
      <c r="A614" s="126"/>
      <c r="B614" s="256"/>
      <c r="C614" s="95"/>
      <c r="D614" s="95"/>
      <c r="E614" s="95"/>
      <c r="F614" s="95"/>
      <c r="G614" s="257"/>
    </row>
    <row r="615" spans="1:7" ht="15.75">
      <c r="A615" s="126"/>
      <c r="B615" s="256"/>
      <c r="C615" s="95"/>
      <c r="D615" s="95"/>
      <c r="E615" s="95"/>
      <c r="F615" s="95"/>
      <c r="G615" s="257"/>
    </row>
    <row r="616" spans="1:7" ht="15.75">
      <c r="A616" s="126"/>
      <c r="B616" s="256"/>
      <c r="C616" s="95"/>
      <c r="D616" s="95"/>
      <c r="E616" s="95"/>
      <c r="F616" s="95"/>
      <c r="G616" s="257"/>
    </row>
    <row r="617" spans="1:7" ht="15.75">
      <c r="A617" s="126"/>
      <c r="B617" s="256"/>
      <c r="C617" s="95"/>
      <c r="D617" s="95"/>
      <c r="E617" s="95"/>
      <c r="F617" s="95"/>
      <c r="G617" s="257"/>
    </row>
    <row r="618" spans="1:7" ht="15.75">
      <c r="A618" s="126"/>
      <c r="B618" s="256"/>
      <c r="C618" s="95"/>
      <c r="D618" s="95"/>
      <c r="E618" s="95"/>
      <c r="F618" s="95"/>
      <c r="G618" s="257"/>
    </row>
    <row r="619" spans="1:7" ht="15.75">
      <c r="A619" s="126"/>
      <c r="B619" s="256"/>
      <c r="C619" s="95"/>
      <c r="D619" s="95"/>
      <c r="E619" s="95"/>
      <c r="F619" s="95"/>
      <c r="G619" s="257"/>
    </row>
    <row r="620" spans="1:7" ht="15.75">
      <c r="A620" s="126"/>
      <c r="B620" s="256"/>
      <c r="C620" s="95"/>
      <c r="D620" s="95"/>
      <c r="E620" s="95"/>
      <c r="F620" s="95"/>
      <c r="G620" s="257"/>
    </row>
    <row r="621" spans="1:7" ht="15.75">
      <c r="A621" s="126"/>
      <c r="B621" s="256"/>
      <c r="C621" s="95"/>
      <c r="D621" s="95"/>
      <c r="E621" s="95"/>
      <c r="F621" s="95"/>
      <c r="G621" s="257"/>
    </row>
    <row r="622" spans="1:7" ht="15.75">
      <c r="A622" s="126"/>
      <c r="B622" s="256"/>
      <c r="C622" s="95"/>
      <c r="D622" s="95"/>
      <c r="E622" s="95"/>
      <c r="F622" s="95"/>
      <c r="G622" s="257"/>
    </row>
    <row r="623" spans="1:7" ht="15.75">
      <c r="A623" s="126"/>
      <c r="B623" s="256"/>
      <c r="C623" s="95"/>
      <c r="D623" s="95"/>
      <c r="E623" s="95"/>
      <c r="F623" s="95"/>
      <c r="G623" s="257"/>
    </row>
    <row r="624" spans="1:7" ht="15.75">
      <c r="A624" s="126"/>
      <c r="B624" s="256"/>
      <c r="C624" s="95"/>
      <c r="D624" s="95"/>
      <c r="E624" s="95"/>
      <c r="F624" s="95"/>
      <c r="G624" s="257"/>
    </row>
    <row r="625" spans="1:7" ht="15.75">
      <c r="A625" s="126"/>
      <c r="B625" s="256"/>
      <c r="C625" s="95"/>
      <c r="D625" s="95"/>
      <c r="E625" s="95"/>
      <c r="F625" s="95"/>
      <c r="G625" s="257"/>
    </row>
    <row r="626" spans="1:7" ht="15.75">
      <c r="A626" s="126"/>
      <c r="B626" s="256"/>
      <c r="C626" s="95"/>
      <c r="D626" s="95"/>
      <c r="E626" s="95"/>
      <c r="F626" s="95"/>
      <c r="G626" s="257"/>
    </row>
    <row r="627" spans="1:7" ht="15.75">
      <c r="A627" s="126"/>
      <c r="B627" s="256"/>
      <c r="C627" s="95"/>
      <c r="D627" s="95"/>
      <c r="E627" s="95"/>
      <c r="F627" s="95"/>
      <c r="G627" s="257"/>
    </row>
    <row r="628" spans="1:7" ht="15.75">
      <c r="A628" s="126"/>
      <c r="B628" s="256"/>
      <c r="C628" s="95"/>
      <c r="D628" s="95"/>
      <c r="E628" s="95"/>
      <c r="F628" s="95"/>
      <c r="G628" s="257"/>
    </row>
    <row r="629" spans="1:7" ht="15.75">
      <c r="A629" s="126"/>
      <c r="B629" s="256"/>
      <c r="C629" s="95"/>
      <c r="D629" s="95"/>
      <c r="E629" s="95"/>
      <c r="F629" s="95"/>
      <c r="G629" s="257"/>
    </row>
    <row r="630" spans="1:7" ht="15.75">
      <c r="A630" s="126"/>
      <c r="B630" s="256"/>
      <c r="C630" s="95"/>
      <c r="D630" s="95"/>
      <c r="E630" s="95"/>
      <c r="F630" s="95"/>
      <c r="G630" s="257"/>
    </row>
    <row r="631" spans="1:7" ht="15.75">
      <c r="A631" s="126"/>
      <c r="B631" s="256"/>
      <c r="C631" s="95"/>
      <c r="D631" s="95"/>
      <c r="E631" s="95"/>
      <c r="F631" s="95"/>
      <c r="G631" s="257"/>
    </row>
    <row r="632" spans="1:7" ht="15.75">
      <c r="A632" s="126"/>
      <c r="B632" s="256"/>
      <c r="C632" s="95"/>
      <c r="D632" s="95"/>
      <c r="E632" s="95"/>
      <c r="F632" s="95"/>
      <c r="G632" s="257"/>
    </row>
    <row r="633" spans="1:7" ht="15.75">
      <c r="A633" s="126"/>
      <c r="B633" s="256"/>
      <c r="C633" s="95"/>
      <c r="D633" s="95"/>
      <c r="E633" s="95"/>
      <c r="F633" s="95"/>
      <c r="G633" s="257"/>
    </row>
    <row r="634" spans="1:7" ht="15.75">
      <c r="A634" s="126"/>
      <c r="B634" s="256"/>
      <c r="C634" s="95"/>
      <c r="D634" s="95"/>
      <c r="E634" s="95"/>
      <c r="F634" s="95"/>
      <c r="G634" s="257"/>
    </row>
    <row r="635" spans="1:7" ht="15.75">
      <c r="A635" s="126"/>
      <c r="B635" s="256"/>
      <c r="C635" s="95"/>
      <c r="D635" s="95"/>
      <c r="E635" s="95"/>
      <c r="F635" s="95"/>
      <c r="G635" s="257"/>
    </row>
    <row r="636" spans="1:7" ht="15.75">
      <c r="A636" s="126"/>
      <c r="B636" s="256"/>
      <c r="C636" s="95"/>
      <c r="D636" s="95"/>
      <c r="E636" s="95"/>
      <c r="F636" s="95"/>
      <c r="G636" s="257"/>
    </row>
    <row r="637" spans="1:7" ht="15.75">
      <c r="A637" s="126"/>
      <c r="B637" s="256"/>
      <c r="C637" s="95"/>
      <c r="D637" s="95"/>
      <c r="E637" s="95"/>
      <c r="F637" s="95"/>
      <c r="G637" s="257"/>
    </row>
    <row r="638" spans="1:7" ht="15.75">
      <c r="A638" s="126"/>
      <c r="B638" s="256"/>
      <c r="C638" s="95"/>
      <c r="D638" s="95"/>
      <c r="E638" s="95"/>
      <c r="F638" s="95"/>
      <c r="G638" s="257"/>
    </row>
    <row r="639" spans="1:7" ht="15.75">
      <c r="A639" s="126"/>
      <c r="B639" s="256"/>
      <c r="C639" s="95"/>
      <c r="D639" s="95"/>
      <c r="E639" s="95"/>
      <c r="F639" s="95"/>
      <c r="G639" s="257"/>
    </row>
    <row r="640" spans="1:7" ht="15.75">
      <c r="A640" s="126"/>
      <c r="B640" s="256"/>
      <c r="C640" s="95"/>
      <c r="D640" s="95"/>
      <c r="E640" s="95"/>
      <c r="F640" s="95"/>
      <c r="G640" s="257"/>
    </row>
    <row r="641" spans="1:7" ht="15.75">
      <c r="A641" s="126"/>
      <c r="B641" s="256"/>
      <c r="C641" s="95"/>
      <c r="D641" s="95"/>
      <c r="E641" s="95"/>
      <c r="F641" s="95"/>
      <c r="G641" s="257"/>
    </row>
    <row r="642" spans="1:7" ht="15.75">
      <c r="A642" s="126"/>
      <c r="B642" s="256"/>
      <c r="C642" s="95"/>
      <c r="D642" s="95"/>
      <c r="E642" s="95"/>
      <c r="F642" s="95"/>
      <c r="G642" s="257"/>
    </row>
    <row r="643" spans="1:7" ht="15.75">
      <c r="A643" s="126"/>
      <c r="B643" s="256"/>
      <c r="C643" s="95"/>
      <c r="D643" s="95"/>
      <c r="E643" s="95"/>
      <c r="F643" s="95"/>
      <c r="G643" s="257"/>
    </row>
    <row r="644" spans="1:7" ht="15.75">
      <c r="A644" s="126"/>
      <c r="B644" s="256"/>
      <c r="C644" s="95"/>
      <c r="D644" s="95"/>
      <c r="E644" s="95"/>
      <c r="F644" s="95"/>
      <c r="G644" s="257"/>
    </row>
    <row r="645" spans="1:7" ht="15.75">
      <c r="A645" s="126"/>
      <c r="B645" s="256"/>
      <c r="C645" s="95"/>
      <c r="D645" s="95"/>
      <c r="E645" s="95"/>
      <c r="F645" s="95"/>
      <c r="G645" s="257"/>
    </row>
    <row r="646" spans="1:7" ht="15.75">
      <c r="A646" s="126"/>
      <c r="B646" s="256"/>
      <c r="C646" s="95"/>
      <c r="D646" s="95"/>
      <c r="E646" s="95"/>
      <c r="F646" s="95"/>
      <c r="G646" s="257"/>
    </row>
    <row r="647" spans="1:7" ht="15.75">
      <c r="A647" s="126"/>
      <c r="B647" s="256"/>
      <c r="C647" s="95"/>
      <c r="D647" s="95"/>
      <c r="E647" s="95"/>
      <c r="F647" s="95"/>
      <c r="G647" s="257"/>
    </row>
    <row r="648" spans="1:7" ht="15.75">
      <c r="A648" s="126"/>
      <c r="B648" s="256"/>
      <c r="C648" s="95"/>
      <c r="D648" s="95"/>
      <c r="E648" s="95"/>
      <c r="F648" s="95"/>
      <c r="G648" s="257"/>
    </row>
    <row r="649" spans="1:7" ht="15.75">
      <c r="A649" s="126"/>
      <c r="B649" s="256"/>
      <c r="C649" s="95"/>
      <c r="D649" s="95"/>
      <c r="E649" s="95"/>
      <c r="F649" s="95"/>
      <c r="G649" s="257"/>
    </row>
    <row r="650" spans="1:7" ht="15.75">
      <c r="A650" s="126"/>
      <c r="B650" s="256"/>
      <c r="C650" s="95"/>
      <c r="D650" s="95"/>
      <c r="E650" s="95"/>
      <c r="F650" s="95"/>
      <c r="G650" s="257"/>
    </row>
    <row r="651" spans="1:7" ht="15.75">
      <c r="A651" s="126"/>
      <c r="B651" s="256"/>
      <c r="C651" s="95"/>
      <c r="D651" s="95"/>
      <c r="E651" s="95"/>
      <c r="F651" s="95"/>
      <c r="G651" s="257"/>
    </row>
    <row r="652" spans="1:7" ht="15.75">
      <c r="A652" s="126"/>
      <c r="B652" s="256"/>
      <c r="C652" s="95"/>
      <c r="D652" s="95"/>
      <c r="E652" s="95"/>
      <c r="F652" s="95"/>
      <c r="G652" s="257"/>
    </row>
    <row r="653" spans="1:7" ht="15.75">
      <c r="A653" s="126"/>
      <c r="B653" s="256"/>
      <c r="C653" s="95"/>
      <c r="D653" s="95"/>
      <c r="E653" s="95"/>
      <c r="F653" s="95"/>
      <c r="G653" s="257"/>
    </row>
    <row r="654" spans="1:7" ht="15.75">
      <c r="A654" s="126"/>
      <c r="B654" s="256"/>
      <c r="C654" s="95"/>
      <c r="D654" s="95"/>
      <c r="E654" s="95"/>
      <c r="F654" s="95"/>
      <c r="G654" s="257"/>
    </row>
    <row r="655" spans="1:7" ht="15.75">
      <c r="A655" s="126"/>
      <c r="B655" s="256"/>
      <c r="C655" s="95"/>
      <c r="D655" s="95"/>
      <c r="E655" s="95"/>
      <c r="F655" s="95"/>
      <c r="G655" s="257"/>
    </row>
    <row r="656" spans="1:7" ht="15.75">
      <c r="A656" s="126"/>
      <c r="B656" s="256"/>
      <c r="C656" s="95"/>
      <c r="D656" s="95"/>
      <c r="E656" s="95"/>
      <c r="F656" s="95"/>
      <c r="G656" s="257"/>
    </row>
    <row r="657" spans="1:7" ht="15.75">
      <c r="A657" s="126"/>
      <c r="B657" s="256"/>
      <c r="C657" s="95"/>
      <c r="D657" s="95"/>
      <c r="E657" s="95"/>
      <c r="F657" s="95"/>
      <c r="G657" s="257"/>
    </row>
    <row r="658" spans="1:7" ht="15.75">
      <c r="A658" s="126"/>
      <c r="B658" s="256"/>
      <c r="C658" s="95"/>
      <c r="D658" s="95"/>
      <c r="E658" s="95"/>
      <c r="F658" s="95"/>
      <c r="G658" s="257"/>
    </row>
    <row r="659" spans="1:7" ht="15.75">
      <c r="A659" s="126"/>
      <c r="B659" s="256"/>
      <c r="C659" s="95"/>
      <c r="D659" s="95"/>
      <c r="E659" s="95"/>
      <c r="F659" s="95"/>
      <c r="G659" s="257"/>
    </row>
    <row r="660" spans="1:7" ht="15.75">
      <c r="A660" s="126"/>
      <c r="B660" s="256"/>
      <c r="C660" s="95"/>
      <c r="D660" s="95"/>
      <c r="E660" s="95"/>
      <c r="F660" s="95"/>
      <c r="G660" s="257"/>
    </row>
    <row r="661" spans="1:7" ht="15.75">
      <c r="A661" s="126"/>
      <c r="B661" s="256"/>
      <c r="C661" s="95"/>
      <c r="D661" s="95"/>
      <c r="E661" s="95"/>
      <c r="F661" s="95"/>
      <c r="G661" s="257"/>
    </row>
    <row r="662" spans="1:7" ht="15.75">
      <c r="A662" s="126"/>
      <c r="B662" s="256"/>
      <c r="C662" s="95"/>
      <c r="D662" s="95"/>
      <c r="E662" s="95"/>
      <c r="F662" s="95"/>
      <c r="G662" s="257"/>
    </row>
    <row r="663" spans="1:7" ht="15.75">
      <c r="A663" s="126"/>
      <c r="B663" s="256"/>
      <c r="C663" s="95"/>
      <c r="D663" s="95"/>
      <c r="E663" s="95"/>
      <c r="F663" s="95"/>
      <c r="G663" s="257"/>
    </row>
    <row r="664" spans="1:7" ht="15.75">
      <c r="A664" s="126"/>
      <c r="B664" s="256"/>
      <c r="C664" s="95"/>
      <c r="D664" s="95"/>
      <c r="E664" s="95"/>
      <c r="F664" s="95"/>
      <c r="G664" s="257"/>
    </row>
    <row r="665" spans="1:7" ht="15.75">
      <c r="A665" s="126"/>
      <c r="B665" s="256"/>
      <c r="C665" s="95"/>
      <c r="D665" s="95"/>
      <c r="E665" s="95"/>
      <c r="F665" s="95"/>
      <c r="G665" s="257"/>
    </row>
    <row r="666" spans="1:7" ht="15.75">
      <c r="A666" s="126"/>
      <c r="B666" s="256"/>
      <c r="C666" s="95"/>
      <c r="D666" s="95"/>
      <c r="E666" s="95"/>
      <c r="F666" s="95"/>
      <c r="G666" s="257"/>
    </row>
    <row r="667" spans="1:7" ht="15.75">
      <c r="A667" s="126"/>
      <c r="B667" s="256"/>
      <c r="C667" s="95"/>
      <c r="D667" s="95"/>
      <c r="E667" s="95"/>
      <c r="F667" s="95"/>
      <c r="G667" s="257"/>
    </row>
    <row r="668" spans="1:7" ht="15.75">
      <c r="A668" s="126"/>
      <c r="B668" s="256"/>
      <c r="C668" s="95"/>
      <c r="D668" s="95"/>
      <c r="E668" s="95"/>
      <c r="F668" s="95"/>
      <c r="G668" s="257"/>
    </row>
    <row r="669" spans="1:7" ht="15.75">
      <c r="A669" s="126"/>
      <c r="B669" s="256"/>
      <c r="C669" s="95"/>
      <c r="D669" s="95"/>
      <c r="E669" s="95"/>
      <c r="F669" s="95"/>
      <c r="G669" s="257"/>
    </row>
    <row r="670" spans="1:7" ht="15.75">
      <c r="A670" s="126"/>
      <c r="B670" s="256"/>
      <c r="C670" s="95"/>
      <c r="D670" s="95"/>
      <c r="E670" s="95"/>
      <c r="F670" s="95"/>
      <c r="G670" s="257"/>
    </row>
    <row r="671" spans="1:7" ht="15.75">
      <c r="A671" s="126"/>
      <c r="B671" s="256"/>
      <c r="C671" s="95"/>
      <c r="D671" s="95"/>
      <c r="E671" s="95"/>
      <c r="F671" s="95"/>
      <c r="G671" s="257"/>
    </row>
    <row r="672" spans="1:7" ht="15.75">
      <c r="A672" s="126"/>
      <c r="B672" s="256"/>
      <c r="C672" s="95"/>
      <c r="D672" s="95"/>
      <c r="E672" s="95"/>
      <c r="F672" s="95"/>
      <c r="G672" s="257"/>
    </row>
    <row r="673" spans="1:7" ht="15.75">
      <c r="A673" s="126"/>
      <c r="B673" s="256"/>
      <c r="C673" s="95"/>
      <c r="D673" s="95"/>
      <c r="E673" s="95"/>
      <c r="F673" s="95"/>
      <c r="G673" s="257"/>
    </row>
    <row r="674" spans="1:7" ht="15.75">
      <c r="A674" s="126"/>
      <c r="B674" s="256"/>
      <c r="C674" s="95"/>
      <c r="D674" s="95"/>
      <c r="E674" s="95"/>
      <c r="F674" s="95"/>
      <c r="G674" s="257"/>
    </row>
    <row r="675" spans="1:7" ht="15.75">
      <c r="A675" s="126"/>
      <c r="B675" s="256"/>
      <c r="C675" s="95"/>
      <c r="D675" s="95"/>
      <c r="E675" s="95"/>
      <c r="F675" s="95"/>
      <c r="G675" s="257"/>
    </row>
    <row r="676" spans="1:7" ht="15.75">
      <c r="A676" s="126"/>
      <c r="B676" s="256"/>
      <c r="C676" s="95"/>
      <c r="D676" s="95"/>
      <c r="E676" s="95"/>
      <c r="F676" s="95"/>
      <c r="G676" s="257"/>
    </row>
    <row r="677" spans="1:7" ht="15.75">
      <c r="A677" s="126"/>
      <c r="B677" s="256"/>
      <c r="C677" s="95"/>
      <c r="D677" s="95"/>
      <c r="E677" s="95"/>
      <c r="F677" s="95"/>
      <c r="G677" s="257"/>
    </row>
    <row r="678" spans="1:7" ht="15.75">
      <c r="A678" s="126"/>
      <c r="B678" s="256"/>
      <c r="C678" s="95"/>
      <c r="D678" s="95"/>
      <c r="E678" s="95"/>
      <c r="F678" s="95"/>
      <c r="G678" s="257"/>
    </row>
    <row r="679" spans="1:7" ht="15.75">
      <c r="A679" s="126"/>
      <c r="B679" s="256"/>
      <c r="C679" s="95"/>
      <c r="D679" s="95"/>
      <c r="E679" s="95"/>
      <c r="F679" s="95"/>
      <c r="G679" s="257"/>
    </row>
    <row r="680" spans="1:7" ht="15.75">
      <c r="A680" s="126"/>
      <c r="B680" s="256"/>
      <c r="C680" s="95"/>
      <c r="D680" s="95"/>
      <c r="E680" s="95"/>
      <c r="F680" s="95"/>
      <c r="G680" s="257"/>
    </row>
    <row r="681" spans="1:7" ht="15.75">
      <c r="A681" s="126"/>
      <c r="B681" s="256"/>
      <c r="C681" s="95"/>
      <c r="D681" s="95"/>
      <c r="E681" s="95"/>
      <c r="F681" s="95"/>
      <c r="G681" s="257"/>
    </row>
    <row r="682" spans="1:7" ht="15.75">
      <c r="A682" s="126"/>
      <c r="B682" s="256"/>
      <c r="C682" s="95"/>
      <c r="D682" s="95"/>
      <c r="E682" s="95"/>
      <c r="F682" s="95"/>
      <c r="G682" s="257"/>
    </row>
    <row r="683" spans="1:7" ht="15.75">
      <c r="A683" s="126"/>
      <c r="B683" s="256"/>
      <c r="C683" s="95"/>
      <c r="D683" s="95"/>
      <c r="E683" s="95"/>
      <c r="F683" s="95"/>
      <c r="G683" s="257"/>
    </row>
    <row r="684" spans="1:7" ht="15.75">
      <c r="A684" s="126"/>
      <c r="B684" s="256"/>
      <c r="C684" s="95"/>
      <c r="D684" s="95"/>
      <c r="E684" s="95"/>
      <c r="F684" s="95"/>
      <c r="G684" s="257"/>
    </row>
    <row r="685" spans="1:7" ht="15.75">
      <c r="A685" s="126"/>
      <c r="B685" s="256"/>
      <c r="C685" s="95"/>
      <c r="D685" s="95"/>
      <c r="E685" s="95"/>
      <c r="F685" s="95"/>
      <c r="G685" s="257"/>
    </row>
    <row r="686" spans="1:7" ht="15.75">
      <c r="A686" s="126"/>
      <c r="B686" s="256"/>
      <c r="C686" s="95"/>
      <c r="D686" s="95"/>
      <c r="E686" s="95"/>
      <c r="F686" s="95"/>
      <c r="G686" s="257"/>
    </row>
    <row r="687" spans="1:7" ht="15.75">
      <c r="A687" s="126"/>
      <c r="B687" s="256"/>
      <c r="C687" s="95"/>
      <c r="D687" s="95"/>
      <c r="E687" s="95"/>
      <c r="F687" s="95"/>
      <c r="G687" s="257"/>
    </row>
    <row r="688" spans="1:7" ht="15.75">
      <c r="A688" s="126"/>
      <c r="B688" s="256"/>
      <c r="C688" s="95"/>
      <c r="D688" s="95"/>
      <c r="E688" s="95"/>
      <c r="F688" s="95"/>
      <c r="G688" s="257"/>
    </row>
    <row r="689" spans="1:7" ht="15.75">
      <c r="A689" s="126"/>
      <c r="B689" s="256"/>
      <c r="C689" s="95"/>
      <c r="D689" s="95"/>
      <c r="E689" s="95"/>
      <c r="F689" s="95"/>
      <c r="G689" s="257"/>
    </row>
    <row r="690" spans="1:7" ht="15.75">
      <c r="A690" s="126"/>
      <c r="B690" s="256"/>
      <c r="C690" s="95"/>
      <c r="D690" s="95"/>
      <c r="E690" s="95"/>
      <c r="F690" s="95"/>
      <c r="G690" s="257"/>
    </row>
    <row r="691" spans="1:7" ht="15.75">
      <c r="A691" s="126"/>
      <c r="B691" s="256"/>
      <c r="C691" s="95"/>
      <c r="D691" s="95"/>
      <c r="E691" s="95"/>
      <c r="F691" s="95"/>
      <c r="G691" s="257"/>
    </row>
    <row r="692" spans="1:7" ht="15.75">
      <c r="A692" s="126"/>
      <c r="B692" s="256"/>
      <c r="C692" s="95"/>
      <c r="D692" s="95"/>
      <c r="E692" s="95"/>
      <c r="F692" s="95"/>
      <c r="G692" s="257"/>
    </row>
    <row r="693" spans="1:7" ht="15.75">
      <c r="A693" s="126"/>
      <c r="B693" s="256"/>
      <c r="C693" s="95"/>
      <c r="D693" s="95"/>
      <c r="E693" s="95"/>
      <c r="F693" s="95"/>
      <c r="G693" s="257"/>
    </row>
    <row r="694" spans="1:7" ht="15.75">
      <c r="A694" s="126"/>
      <c r="B694" s="256"/>
      <c r="C694" s="95"/>
      <c r="D694" s="95"/>
      <c r="E694" s="95"/>
      <c r="F694" s="95"/>
      <c r="G694" s="257"/>
    </row>
    <row r="695" spans="1:7" ht="15.75">
      <c r="A695" s="126"/>
      <c r="B695" s="256"/>
      <c r="C695" s="95"/>
      <c r="D695" s="95"/>
      <c r="E695" s="95"/>
      <c r="F695" s="95"/>
      <c r="G695" s="257"/>
    </row>
    <row r="696" spans="1:7" ht="15.75">
      <c r="A696" s="126"/>
      <c r="B696" s="256"/>
      <c r="C696" s="95"/>
      <c r="D696" s="95"/>
      <c r="E696" s="95"/>
      <c r="F696" s="95"/>
      <c r="G696" s="257"/>
    </row>
    <row r="697" spans="1:7" ht="15.75">
      <c r="A697" s="126"/>
      <c r="B697" s="256"/>
      <c r="C697" s="95"/>
      <c r="D697" s="95"/>
      <c r="E697" s="95"/>
      <c r="F697" s="95"/>
      <c r="G697" s="257"/>
    </row>
    <row r="698" spans="1:7" ht="15.75">
      <c r="A698" s="126"/>
      <c r="B698" s="256"/>
      <c r="C698" s="95"/>
      <c r="D698" s="95"/>
      <c r="E698" s="95"/>
      <c r="F698" s="95"/>
      <c r="G698" s="257"/>
    </row>
    <row r="699" spans="1:7" ht="15.75">
      <c r="A699" s="126"/>
      <c r="B699" s="256"/>
      <c r="C699" s="95"/>
      <c r="D699" s="95"/>
      <c r="E699" s="95"/>
      <c r="F699" s="95"/>
      <c r="G699" s="257"/>
    </row>
    <row r="700" spans="1:7" ht="15.75">
      <c r="A700" s="126"/>
      <c r="B700" s="256"/>
      <c r="C700" s="95"/>
      <c r="D700" s="95"/>
      <c r="E700" s="95"/>
      <c r="F700" s="95"/>
      <c r="G700" s="257"/>
    </row>
    <row r="701" spans="1:7" ht="15.75">
      <c r="A701" s="126"/>
      <c r="B701" s="256"/>
      <c r="C701" s="95"/>
      <c r="D701" s="95"/>
      <c r="E701" s="95"/>
      <c r="F701" s="95"/>
      <c r="G701" s="257"/>
    </row>
    <row r="702" spans="1:7" ht="15.75">
      <c r="A702" s="126"/>
      <c r="B702" s="256"/>
      <c r="C702" s="95"/>
      <c r="D702" s="95"/>
      <c r="E702" s="95"/>
      <c r="F702" s="95"/>
      <c r="G702" s="257"/>
    </row>
    <row r="703" spans="1:7" ht="15.75">
      <c r="A703" s="126"/>
      <c r="B703" s="256"/>
      <c r="C703" s="95"/>
      <c r="D703" s="95"/>
      <c r="E703" s="95"/>
      <c r="F703" s="95"/>
      <c r="G703" s="257"/>
    </row>
    <row r="704" spans="1:7" ht="15.75">
      <c r="A704" s="126"/>
      <c r="B704" s="256"/>
      <c r="C704" s="95"/>
      <c r="D704" s="95"/>
      <c r="E704" s="95"/>
      <c r="F704" s="95"/>
      <c r="G704" s="257"/>
    </row>
    <row r="705" spans="1:7" ht="15.75">
      <c r="A705" s="126"/>
      <c r="B705" s="256"/>
      <c r="C705" s="95"/>
      <c r="D705" s="95"/>
      <c r="E705" s="95"/>
      <c r="F705" s="95"/>
      <c r="G705" s="257"/>
    </row>
    <row r="706" spans="1:7" ht="15.75">
      <c r="A706" s="126"/>
      <c r="B706" s="256"/>
      <c r="C706" s="95"/>
      <c r="D706" s="95"/>
      <c r="E706" s="95"/>
      <c r="F706" s="95"/>
      <c r="G706" s="257"/>
    </row>
    <row r="707" spans="1:7" ht="15.75">
      <c r="A707" s="126"/>
      <c r="B707" s="256"/>
      <c r="C707" s="95"/>
      <c r="D707" s="95"/>
      <c r="E707" s="95"/>
      <c r="F707" s="95"/>
      <c r="G707" s="257"/>
    </row>
    <row r="708" spans="1:7" ht="15.75">
      <c r="A708" s="126"/>
      <c r="B708" s="256"/>
      <c r="C708" s="95"/>
      <c r="D708" s="95"/>
      <c r="E708" s="95"/>
      <c r="F708" s="95"/>
      <c r="G708" s="257"/>
    </row>
    <row r="709" spans="1:7" ht="15.75">
      <c r="A709" s="126"/>
      <c r="B709" s="256"/>
      <c r="C709" s="95"/>
      <c r="D709" s="95"/>
      <c r="E709" s="95"/>
      <c r="F709" s="95"/>
      <c r="G709" s="257"/>
    </row>
    <row r="710" spans="1:7" ht="15.75">
      <c r="A710" s="126"/>
      <c r="B710" s="256"/>
      <c r="C710" s="95"/>
      <c r="D710" s="95"/>
      <c r="E710" s="95"/>
      <c r="F710" s="95"/>
      <c r="G710" s="257"/>
    </row>
    <row r="711" spans="1:7" ht="15.75">
      <c r="A711" s="126"/>
      <c r="B711" s="256"/>
      <c r="C711" s="95"/>
      <c r="D711" s="95"/>
      <c r="E711" s="95"/>
      <c r="F711" s="95"/>
      <c r="G711" s="257"/>
    </row>
    <row r="712" spans="1:7" ht="15.75">
      <c r="A712" s="126"/>
      <c r="B712" s="256"/>
      <c r="C712" s="95"/>
      <c r="D712" s="95"/>
      <c r="E712" s="95"/>
      <c r="F712" s="95"/>
      <c r="G712" s="257"/>
    </row>
    <row r="713" spans="1:7" ht="15.75">
      <c r="A713" s="126"/>
      <c r="B713" s="256"/>
      <c r="C713" s="95"/>
      <c r="D713" s="95"/>
      <c r="E713" s="95"/>
      <c r="F713" s="95"/>
      <c r="G713" s="257"/>
    </row>
    <row r="714" spans="1:7" ht="15.75">
      <c r="A714" s="126"/>
      <c r="B714" s="256"/>
      <c r="C714" s="95"/>
      <c r="D714" s="95"/>
      <c r="E714" s="95"/>
      <c r="F714" s="95"/>
      <c r="G714" s="257"/>
    </row>
    <row r="715" spans="1:7" ht="15.75">
      <c r="A715" s="126"/>
      <c r="B715" s="256"/>
      <c r="C715" s="95"/>
      <c r="D715" s="95"/>
      <c r="E715" s="95"/>
      <c r="F715" s="95"/>
      <c r="G715" s="257"/>
    </row>
    <row r="716" spans="1:7" ht="15.75">
      <c r="A716" s="126"/>
      <c r="B716" s="256"/>
      <c r="C716" s="95"/>
      <c r="D716" s="95"/>
      <c r="E716" s="95"/>
      <c r="F716" s="95"/>
      <c r="G716" s="257"/>
    </row>
    <row r="717" spans="1:7" ht="15.75">
      <c r="A717" s="126"/>
      <c r="B717" s="256"/>
      <c r="C717" s="95"/>
      <c r="D717" s="95"/>
      <c r="E717" s="95"/>
      <c r="F717" s="95"/>
      <c r="G717" s="257"/>
    </row>
    <row r="718" spans="1:7" ht="15.75">
      <c r="A718" s="126"/>
      <c r="B718" s="256"/>
      <c r="C718" s="95"/>
      <c r="D718" s="95"/>
      <c r="E718" s="95"/>
      <c r="F718" s="95"/>
      <c r="G718" s="257"/>
    </row>
    <row r="719" spans="1:7" ht="15.75">
      <c r="A719" s="126"/>
      <c r="B719" s="256"/>
      <c r="C719" s="95"/>
      <c r="D719" s="95"/>
      <c r="E719" s="95"/>
      <c r="F719" s="95"/>
      <c r="G719" s="257"/>
    </row>
    <row r="720" spans="1:7" ht="15.75">
      <c r="A720" s="126"/>
      <c r="B720" s="256"/>
      <c r="C720" s="95"/>
      <c r="D720" s="95"/>
      <c r="E720" s="95"/>
      <c r="F720" s="95"/>
      <c r="G720" s="257"/>
    </row>
    <row r="721" spans="1:7" ht="15.75">
      <c r="A721" s="126"/>
      <c r="B721" s="256"/>
      <c r="C721" s="95"/>
      <c r="D721" s="95"/>
      <c r="E721" s="95"/>
      <c r="F721" s="95"/>
      <c r="G721" s="257"/>
    </row>
    <row r="722" spans="1:7" ht="15.75">
      <c r="A722" s="126"/>
      <c r="B722" s="256"/>
      <c r="C722" s="95"/>
      <c r="D722" s="95"/>
      <c r="E722" s="95"/>
      <c r="F722" s="95"/>
      <c r="G722" s="257"/>
    </row>
    <row r="723" spans="1:7" ht="15.75">
      <c r="A723" s="126"/>
      <c r="B723" s="256"/>
      <c r="C723" s="95"/>
      <c r="D723" s="95"/>
      <c r="E723" s="95"/>
      <c r="F723" s="95"/>
      <c r="G723" s="257"/>
    </row>
    <row r="724" spans="1:7" ht="15.75">
      <c r="A724" s="126"/>
      <c r="B724" s="256"/>
      <c r="C724" s="95"/>
      <c r="D724" s="95"/>
      <c r="E724" s="95"/>
      <c r="F724" s="95"/>
      <c r="G724" s="257"/>
    </row>
    <row r="725" spans="1:7" ht="15.75">
      <c r="A725" s="126"/>
      <c r="B725" s="256"/>
      <c r="C725" s="95"/>
      <c r="D725" s="95"/>
      <c r="E725" s="95"/>
      <c r="F725" s="95"/>
      <c r="G725" s="257"/>
    </row>
    <row r="726" spans="1:7" ht="15.75">
      <c r="A726" s="126"/>
      <c r="B726" s="256"/>
      <c r="C726" s="95"/>
      <c r="D726" s="95"/>
      <c r="E726" s="95"/>
      <c r="F726" s="95"/>
      <c r="G726" s="257"/>
    </row>
    <row r="727" spans="1:7" ht="15.75">
      <c r="A727" s="126"/>
      <c r="B727" s="256"/>
      <c r="C727" s="95"/>
      <c r="D727" s="95"/>
      <c r="E727" s="95"/>
      <c r="F727" s="95"/>
      <c r="G727" s="257"/>
    </row>
    <row r="728" spans="1:7" ht="15.75">
      <c r="A728" s="126"/>
      <c r="B728" s="256"/>
      <c r="C728" s="95"/>
      <c r="D728" s="95"/>
      <c r="E728" s="95"/>
      <c r="F728" s="95"/>
      <c r="G728" s="257"/>
    </row>
    <row r="729" spans="1:7" ht="15.75">
      <c r="A729" s="126"/>
      <c r="B729" s="256"/>
      <c r="C729" s="95"/>
      <c r="D729" s="95"/>
      <c r="E729" s="95"/>
      <c r="F729" s="95"/>
      <c r="G729" s="257"/>
    </row>
    <row r="730" spans="1:7" ht="15.75">
      <c r="A730" s="126"/>
      <c r="B730" s="256"/>
      <c r="C730" s="95"/>
      <c r="D730" s="95"/>
      <c r="E730" s="95"/>
      <c r="F730" s="95"/>
      <c r="G730" s="257"/>
    </row>
    <row r="731" spans="1:7" ht="15.75">
      <c r="A731" s="126"/>
      <c r="B731" s="256"/>
      <c r="C731" s="95"/>
      <c r="D731" s="95"/>
      <c r="E731" s="95"/>
      <c r="F731" s="95"/>
      <c r="G731" s="257"/>
    </row>
    <row r="732" spans="1:7" ht="15.75">
      <c r="A732" s="126"/>
      <c r="B732" s="256"/>
      <c r="C732" s="95"/>
      <c r="D732" s="95"/>
      <c r="E732" s="95"/>
      <c r="F732" s="95"/>
      <c r="G732" s="257"/>
    </row>
    <row r="733" spans="1:7" ht="15.75">
      <c r="A733" s="126"/>
      <c r="B733" s="256"/>
      <c r="C733" s="95"/>
      <c r="D733" s="95"/>
      <c r="E733" s="95"/>
      <c r="F733" s="95"/>
      <c r="G733" s="257"/>
    </row>
    <row r="734" spans="1:7" ht="15.75">
      <c r="A734" s="126"/>
      <c r="B734" s="256"/>
      <c r="C734" s="95"/>
      <c r="D734" s="95"/>
      <c r="E734" s="95"/>
      <c r="F734" s="95"/>
      <c r="G734" s="257"/>
    </row>
    <row r="735" spans="1:7" ht="15.75">
      <c r="A735" s="126"/>
      <c r="B735" s="256"/>
      <c r="C735" s="95"/>
      <c r="D735" s="95"/>
      <c r="E735" s="95"/>
      <c r="F735" s="95"/>
      <c r="G735" s="257"/>
    </row>
    <row r="736" spans="1:7" ht="15.75">
      <c r="A736" s="126"/>
      <c r="B736" s="256"/>
      <c r="C736" s="95"/>
      <c r="D736" s="95"/>
      <c r="E736" s="95"/>
      <c r="F736" s="95"/>
      <c r="G736" s="257"/>
    </row>
    <row r="737" spans="1:7" ht="15.75">
      <c r="A737" s="126"/>
      <c r="B737" s="256"/>
      <c r="C737" s="95"/>
      <c r="D737" s="95"/>
      <c r="E737" s="95"/>
      <c r="F737" s="95"/>
      <c r="G737" s="257"/>
    </row>
    <row r="738" spans="1:7" ht="15.75">
      <c r="A738" s="126"/>
      <c r="B738" s="256"/>
      <c r="C738" s="95"/>
      <c r="D738" s="95"/>
      <c r="E738" s="95"/>
      <c r="F738" s="95"/>
      <c r="G738" s="257"/>
    </row>
    <row r="739" spans="1:7" ht="15.75">
      <c r="A739" s="126"/>
      <c r="B739" s="256"/>
      <c r="C739" s="95"/>
      <c r="D739" s="95"/>
      <c r="E739" s="95"/>
      <c r="F739" s="95"/>
      <c r="G739" s="257"/>
    </row>
    <row r="740" spans="1:7" ht="15.75">
      <c r="A740" s="126"/>
      <c r="B740" s="256"/>
      <c r="C740" s="95"/>
      <c r="D740" s="95"/>
      <c r="E740" s="95"/>
      <c r="F740" s="95"/>
      <c r="G740" s="257"/>
    </row>
    <row r="741" spans="1:7" ht="15.75">
      <c r="A741" s="126"/>
      <c r="B741" s="256"/>
      <c r="C741" s="95"/>
      <c r="D741" s="95"/>
      <c r="E741" s="95"/>
      <c r="F741" s="95"/>
      <c r="G741" s="257"/>
    </row>
    <row r="742" spans="1:7" ht="15.75">
      <c r="A742" s="126"/>
      <c r="B742" s="256"/>
      <c r="C742" s="95"/>
      <c r="D742" s="95"/>
      <c r="E742" s="95"/>
      <c r="F742" s="95"/>
      <c r="G742" s="257"/>
    </row>
    <row r="743" spans="1:7" ht="15.75">
      <c r="A743" s="126"/>
      <c r="B743" s="256"/>
      <c r="C743" s="95"/>
      <c r="D743" s="95"/>
      <c r="E743" s="95"/>
      <c r="F743" s="95"/>
      <c r="G743" s="257"/>
    </row>
    <row r="744" spans="1:7" ht="15.75">
      <c r="A744" s="126"/>
      <c r="B744" s="256"/>
      <c r="C744" s="95"/>
      <c r="D744" s="95"/>
      <c r="E744" s="95"/>
      <c r="F744" s="95"/>
      <c r="G744" s="257"/>
    </row>
    <row r="745" spans="1:7" ht="15.75">
      <c r="A745" s="126"/>
      <c r="B745" s="256"/>
      <c r="C745" s="95"/>
      <c r="D745" s="95"/>
      <c r="E745" s="95"/>
      <c r="F745" s="95"/>
      <c r="G745" s="257"/>
    </row>
    <row r="746" spans="1:7" ht="15.75">
      <c r="A746" s="126"/>
      <c r="B746" s="256"/>
      <c r="C746" s="95"/>
      <c r="D746" s="95"/>
      <c r="E746" s="95"/>
      <c r="F746" s="95"/>
      <c r="G746" s="257"/>
    </row>
    <row r="747" spans="1:7" ht="15.75">
      <c r="A747" s="126"/>
      <c r="B747" s="256"/>
      <c r="C747" s="95"/>
      <c r="D747" s="95"/>
      <c r="E747" s="95"/>
      <c r="F747" s="95"/>
      <c r="G747" s="257"/>
    </row>
    <row r="748" spans="1:7" ht="15.75">
      <c r="A748" s="126"/>
      <c r="B748" s="256"/>
      <c r="C748" s="95"/>
      <c r="D748" s="95"/>
      <c r="E748" s="95"/>
      <c r="F748" s="95"/>
      <c r="G748" s="257"/>
    </row>
    <row r="749" spans="1:7" ht="15.75">
      <c r="A749" s="126"/>
      <c r="B749" s="256"/>
      <c r="C749" s="95"/>
      <c r="D749" s="95"/>
      <c r="E749" s="95"/>
      <c r="F749" s="95"/>
      <c r="G749" s="257"/>
    </row>
    <row r="750" spans="1:7" ht="15.75">
      <c r="A750" s="126"/>
      <c r="B750" s="256"/>
      <c r="C750" s="95"/>
      <c r="D750" s="95"/>
      <c r="E750" s="95"/>
      <c r="F750" s="95"/>
      <c r="G750" s="257"/>
    </row>
    <row r="751" spans="1:7" ht="15.75">
      <c r="A751" s="126"/>
      <c r="B751" s="256"/>
      <c r="C751" s="95"/>
      <c r="D751" s="95"/>
      <c r="E751" s="95"/>
      <c r="F751" s="95"/>
      <c r="G751" s="257"/>
    </row>
    <row r="752" spans="1:7" ht="15.75">
      <c r="A752" s="126"/>
      <c r="B752" s="256"/>
      <c r="C752" s="95"/>
      <c r="D752" s="95"/>
      <c r="E752" s="95"/>
      <c r="F752" s="95"/>
      <c r="G752" s="257"/>
    </row>
    <row r="753" spans="1:7" ht="15.75">
      <c r="A753" s="126"/>
      <c r="B753" s="256"/>
      <c r="C753" s="95"/>
      <c r="D753" s="95"/>
      <c r="E753" s="95"/>
      <c r="F753" s="95"/>
      <c r="G753" s="257"/>
    </row>
    <row r="754" spans="1:7" ht="15.75">
      <c r="A754" s="126"/>
      <c r="B754" s="256"/>
      <c r="C754" s="95"/>
      <c r="D754" s="95"/>
      <c r="E754" s="95"/>
      <c r="F754" s="95"/>
      <c r="G754" s="257"/>
    </row>
    <row r="755" spans="1:7" ht="15.75">
      <c r="A755" s="126"/>
      <c r="B755" s="256"/>
      <c r="C755" s="95"/>
      <c r="D755" s="95"/>
      <c r="E755" s="95"/>
      <c r="F755" s="95"/>
      <c r="G755" s="257"/>
    </row>
    <row r="756" spans="1:7" ht="15.75">
      <c r="A756" s="126"/>
      <c r="B756" s="256"/>
      <c r="C756" s="95"/>
      <c r="D756" s="95"/>
      <c r="E756" s="95"/>
      <c r="F756" s="95"/>
      <c r="G756" s="257"/>
    </row>
    <row r="757" spans="1:7" ht="15.75">
      <c r="A757" s="126"/>
      <c r="B757" s="256"/>
      <c r="C757" s="95"/>
      <c r="D757" s="95"/>
      <c r="E757" s="95"/>
      <c r="F757" s="95"/>
      <c r="G757" s="257"/>
    </row>
    <row r="758" spans="1:7" ht="15.75">
      <c r="A758" s="126"/>
      <c r="B758" s="256"/>
      <c r="C758" s="95"/>
      <c r="D758" s="95"/>
      <c r="E758" s="95"/>
      <c r="F758" s="95"/>
      <c r="G758" s="257"/>
    </row>
    <row r="759" spans="1:7" ht="15.75">
      <c r="A759" s="126"/>
      <c r="B759" s="256"/>
      <c r="C759" s="95"/>
      <c r="D759" s="95"/>
      <c r="E759" s="95"/>
      <c r="F759" s="95"/>
      <c r="G759" s="257"/>
    </row>
    <row r="760" spans="1:7" ht="15.75">
      <c r="A760" s="126"/>
      <c r="B760" s="256"/>
      <c r="C760" s="95"/>
      <c r="D760" s="95"/>
      <c r="E760" s="95"/>
      <c r="F760" s="95"/>
      <c r="G760" s="257"/>
    </row>
    <row r="761" spans="1:7" ht="15.75">
      <c r="A761" s="126"/>
      <c r="B761" s="256"/>
      <c r="C761" s="95"/>
      <c r="D761" s="95"/>
      <c r="E761" s="95"/>
      <c r="F761" s="95"/>
      <c r="G761" s="257"/>
    </row>
    <row r="762" spans="1:7" ht="15.75">
      <c r="A762" s="126"/>
      <c r="B762" s="256"/>
      <c r="C762" s="95"/>
      <c r="D762" s="95"/>
      <c r="E762" s="95"/>
      <c r="F762" s="95"/>
      <c r="G762" s="257"/>
    </row>
    <row r="763" spans="1:7" ht="15.75">
      <c r="A763" s="126"/>
      <c r="B763" s="256"/>
      <c r="C763" s="95"/>
      <c r="D763" s="95"/>
      <c r="E763" s="95"/>
      <c r="F763" s="95"/>
      <c r="G763" s="257"/>
    </row>
    <row r="764" spans="1:7" ht="15.75">
      <c r="A764" s="126"/>
      <c r="B764" s="256"/>
      <c r="C764" s="95"/>
      <c r="D764" s="95"/>
      <c r="E764" s="95"/>
      <c r="F764" s="95"/>
      <c r="G764" s="257"/>
    </row>
    <row r="765" spans="1:7" ht="15.75">
      <c r="A765" s="126"/>
      <c r="B765" s="256"/>
      <c r="C765" s="95"/>
      <c r="D765" s="95"/>
      <c r="E765" s="95"/>
      <c r="F765" s="95"/>
      <c r="G765" s="257"/>
    </row>
    <row r="766" spans="1:7" ht="15.75">
      <c r="A766" s="126"/>
      <c r="B766" s="256"/>
      <c r="C766" s="95"/>
      <c r="D766" s="95"/>
      <c r="E766" s="95"/>
      <c r="F766" s="95"/>
      <c r="G766" s="257"/>
    </row>
    <row r="767" spans="1:7" ht="15.75">
      <c r="A767" s="126"/>
      <c r="B767" s="256"/>
      <c r="C767" s="95"/>
      <c r="D767" s="95"/>
      <c r="E767" s="95"/>
      <c r="F767" s="95"/>
      <c r="G767" s="257"/>
    </row>
    <row r="768" spans="1:7" ht="15.75">
      <c r="A768" s="126"/>
      <c r="B768" s="256"/>
      <c r="C768" s="95"/>
      <c r="D768" s="95"/>
      <c r="E768" s="95"/>
      <c r="F768" s="95"/>
      <c r="G768" s="257"/>
    </row>
    <row r="769" spans="1:7" ht="15.75">
      <c r="A769" s="126"/>
      <c r="B769" s="256"/>
      <c r="C769" s="95"/>
      <c r="D769" s="95"/>
      <c r="E769" s="95"/>
      <c r="F769" s="95"/>
      <c r="G769" s="257"/>
    </row>
    <row r="770" spans="1:7" ht="15.75">
      <c r="A770" s="126"/>
      <c r="B770" s="256"/>
      <c r="C770" s="95"/>
      <c r="D770" s="95"/>
      <c r="E770" s="95"/>
      <c r="F770" s="95"/>
      <c r="G770" s="257"/>
    </row>
    <row r="771" spans="1:7" ht="15.75">
      <c r="A771" s="126"/>
      <c r="B771" s="256"/>
      <c r="C771" s="95"/>
      <c r="D771" s="95"/>
      <c r="E771" s="95"/>
      <c r="F771" s="95"/>
      <c r="G771" s="257"/>
    </row>
    <row r="772" spans="1:7" ht="15.75">
      <c r="A772" s="126"/>
      <c r="B772" s="256"/>
      <c r="C772" s="95"/>
      <c r="D772" s="95"/>
      <c r="E772" s="95"/>
      <c r="F772" s="95"/>
      <c r="G772" s="257"/>
    </row>
    <row r="773" spans="1:7" ht="15.75">
      <c r="A773" s="126"/>
      <c r="B773" s="256"/>
      <c r="C773" s="95"/>
      <c r="D773" s="95"/>
      <c r="E773" s="95"/>
      <c r="F773" s="95"/>
      <c r="G773" s="257"/>
    </row>
    <row r="774" spans="1:7" ht="15.75">
      <c r="A774" s="126"/>
      <c r="B774" s="256"/>
      <c r="C774" s="95"/>
      <c r="D774" s="95"/>
      <c r="E774" s="95"/>
      <c r="F774" s="95"/>
      <c r="G774" s="257"/>
    </row>
    <row r="775" spans="1:7" ht="15.75">
      <c r="A775" s="126"/>
      <c r="B775" s="256"/>
      <c r="C775" s="95"/>
      <c r="D775" s="95"/>
      <c r="E775" s="95"/>
      <c r="F775" s="95"/>
      <c r="G775" s="257"/>
    </row>
    <row r="776" spans="1:7" ht="15.75">
      <c r="A776" s="126"/>
      <c r="B776" s="256"/>
      <c r="C776" s="95"/>
      <c r="D776" s="95"/>
      <c r="E776" s="95"/>
      <c r="F776" s="95"/>
      <c r="G776" s="257"/>
    </row>
    <row r="777" spans="1:7" ht="15.75">
      <c r="A777" s="126"/>
      <c r="B777" s="256"/>
      <c r="C777" s="95"/>
      <c r="D777" s="95"/>
      <c r="E777" s="95"/>
      <c r="F777" s="95"/>
      <c r="G777" s="257"/>
    </row>
    <row r="778" spans="1:7" ht="15.75">
      <c r="A778" s="126"/>
      <c r="B778" s="256"/>
      <c r="C778" s="95"/>
      <c r="D778" s="95"/>
      <c r="E778" s="95"/>
      <c r="F778" s="95"/>
      <c r="G778" s="257"/>
    </row>
    <row r="779" spans="1:7" ht="15.75">
      <c r="A779" s="126"/>
      <c r="B779" s="256"/>
      <c r="C779" s="95"/>
      <c r="D779" s="95"/>
      <c r="E779" s="95"/>
      <c r="F779" s="95"/>
      <c r="G779" s="257"/>
    </row>
    <row r="780" spans="1:7" ht="15.75">
      <c r="A780" s="126"/>
      <c r="B780" s="256"/>
      <c r="C780" s="95"/>
      <c r="D780" s="95"/>
      <c r="E780" s="95"/>
      <c r="F780" s="95"/>
      <c r="G780" s="257"/>
    </row>
    <row r="781" spans="1:7" ht="15.75">
      <c r="A781" s="126"/>
      <c r="B781" s="256"/>
      <c r="C781" s="95"/>
      <c r="D781" s="95"/>
      <c r="E781" s="95"/>
      <c r="F781" s="95"/>
      <c r="G781" s="257"/>
    </row>
    <row r="782" spans="1:7" ht="15.75">
      <c r="A782" s="126"/>
      <c r="B782" s="256"/>
      <c r="C782" s="95"/>
      <c r="D782" s="95"/>
      <c r="E782" s="95"/>
      <c r="F782" s="95"/>
      <c r="G782" s="257"/>
    </row>
    <row r="783" spans="1:7" ht="15.75">
      <c r="A783" s="126"/>
      <c r="B783" s="256"/>
      <c r="C783" s="95"/>
      <c r="D783" s="95"/>
      <c r="E783" s="95"/>
      <c r="F783" s="95"/>
      <c r="G783" s="257"/>
    </row>
    <row r="784" spans="1:7" ht="15.75">
      <c r="A784" s="126"/>
      <c r="B784" s="256"/>
      <c r="C784" s="95"/>
      <c r="D784" s="95"/>
      <c r="E784" s="95"/>
      <c r="F784" s="95"/>
      <c r="G784" s="257"/>
    </row>
    <row r="785" spans="1:7" ht="15.75">
      <c r="A785" s="126"/>
      <c r="B785" s="256"/>
      <c r="C785" s="95"/>
      <c r="D785" s="95"/>
      <c r="E785" s="95"/>
      <c r="F785" s="95"/>
      <c r="G785" s="257"/>
    </row>
    <row r="786" spans="1:7" ht="15.75">
      <c r="A786" s="126"/>
      <c r="B786" s="256"/>
      <c r="C786" s="95"/>
      <c r="D786" s="95"/>
      <c r="E786" s="95"/>
      <c r="F786" s="95"/>
      <c r="G786" s="257"/>
    </row>
    <row r="787" spans="1:7" ht="15.75">
      <c r="A787" s="126"/>
      <c r="B787" s="256"/>
      <c r="C787" s="95"/>
      <c r="D787" s="95"/>
      <c r="E787" s="95"/>
      <c r="F787" s="95"/>
      <c r="G787" s="257"/>
    </row>
    <row r="788" spans="1:7" ht="15.75">
      <c r="A788" s="126"/>
      <c r="B788" s="256"/>
      <c r="C788" s="95"/>
      <c r="D788" s="95"/>
      <c r="E788" s="95"/>
      <c r="F788" s="95"/>
      <c r="G788" s="257"/>
    </row>
    <row r="789" spans="1:7" ht="15.75">
      <c r="A789" s="126"/>
      <c r="B789" s="256"/>
      <c r="C789" s="95"/>
      <c r="D789" s="95"/>
      <c r="E789" s="95"/>
      <c r="F789" s="95"/>
      <c r="G789" s="257"/>
    </row>
    <row r="790" spans="1:7" ht="15.75">
      <c r="A790" s="126"/>
      <c r="B790" s="256"/>
      <c r="C790" s="95"/>
      <c r="D790" s="95"/>
      <c r="E790" s="95"/>
      <c r="F790" s="95"/>
      <c r="G790" s="257"/>
    </row>
    <row r="791" spans="1:7" ht="15.75">
      <c r="A791" s="126"/>
      <c r="B791" s="256"/>
      <c r="C791" s="95"/>
      <c r="D791" s="95"/>
      <c r="E791" s="95"/>
      <c r="F791" s="95"/>
      <c r="G791" s="257"/>
    </row>
    <row r="792" spans="1:7" ht="15.75">
      <c r="A792" s="126"/>
      <c r="B792" s="256"/>
      <c r="C792" s="95"/>
      <c r="D792" s="95"/>
      <c r="E792" s="95"/>
      <c r="F792" s="95"/>
      <c r="G792" s="257"/>
    </row>
    <row r="793" spans="1:7" ht="15.75">
      <c r="A793" s="126"/>
      <c r="B793" s="256"/>
      <c r="C793" s="95"/>
      <c r="D793" s="95"/>
      <c r="E793" s="95"/>
      <c r="F793" s="95"/>
      <c r="G793" s="257"/>
    </row>
    <row r="794" spans="1:7" ht="15.75">
      <c r="A794" s="126"/>
      <c r="B794" s="256"/>
      <c r="C794" s="95"/>
      <c r="D794" s="95"/>
      <c r="E794" s="95"/>
      <c r="F794" s="95"/>
      <c r="G794" s="257"/>
    </row>
    <row r="795" spans="1:7" ht="15.75">
      <c r="A795" s="126"/>
      <c r="B795" s="256"/>
      <c r="C795" s="95"/>
      <c r="D795" s="95"/>
      <c r="E795" s="95"/>
      <c r="F795" s="95"/>
      <c r="G795" s="257"/>
    </row>
    <row r="796" spans="1:7" ht="15.75">
      <c r="A796" s="126"/>
      <c r="B796" s="256"/>
      <c r="C796" s="95"/>
      <c r="D796" s="95"/>
      <c r="E796" s="95"/>
      <c r="F796" s="95"/>
      <c r="G796" s="257"/>
    </row>
    <row r="797" spans="1:7" ht="15.75">
      <c r="A797" s="126"/>
      <c r="B797" s="256"/>
      <c r="C797" s="95"/>
      <c r="D797" s="95"/>
      <c r="E797" s="95"/>
      <c r="F797" s="95"/>
      <c r="G797" s="257"/>
    </row>
    <row r="798" spans="1:7" ht="15.75">
      <c r="A798" s="126"/>
      <c r="B798" s="256"/>
      <c r="C798" s="95"/>
      <c r="D798" s="95"/>
      <c r="E798" s="95"/>
      <c r="F798" s="95"/>
      <c r="G798" s="257"/>
    </row>
    <row r="799" spans="1:7" ht="15.75">
      <c r="A799" s="126"/>
      <c r="B799" s="256"/>
      <c r="C799" s="95"/>
      <c r="D799" s="95"/>
      <c r="E799" s="95"/>
      <c r="F799" s="95"/>
      <c r="G799" s="257"/>
    </row>
    <row r="800" spans="1:7" ht="15.75">
      <c r="A800" s="126"/>
      <c r="B800" s="256"/>
      <c r="C800" s="95"/>
      <c r="D800" s="95"/>
      <c r="E800" s="95"/>
      <c r="F800" s="95"/>
      <c r="G800" s="257"/>
    </row>
    <row r="801" spans="1:7" ht="15.75">
      <c r="A801" s="126"/>
      <c r="B801" s="256"/>
      <c r="C801" s="95"/>
      <c r="D801" s="95"/>
      <c r="E801" s="95"/>
      <c r="F801" s="95"/>
      <c r="G801" s="257"/>
    </row>
    <row r="802" spans="1:7" ht="15.75">
      <c r="A802" s="126"/>
      <c r="B802" s="256"/>
      <c r="C802" s="95"/>
      <c r="D802" s="95"/>
      <c r="E802" s="95"/>
      <c r="F802" s="95"/>
      <c r="G802" s="257"/>
    </row>
    <row r="803" spans="1:7" ht="15.75">
      <c r="A803" s="126"/>
      <c r="B803" s="256"/>
      <c r="C803" s="95"/>
      <c r="D803" s="95"/>
      <c r="E803" s="95"/>
      <c r="F803" s="95"/>
      <c r="G803" s="257"/>
    </row>
    <row r="804" spans="1:7" ht="15.75">
      <c r="A804" s="126"/>
      <c r="B804" s="256"/>
      <c r="C804" s="95"/>
      <c r="D804" s="95"/>
      <c r="E804" s="95"/>
      <c r="F804" s="95"/>
      <c r="G804" s="257"/>
    </row>
    <row r="805" spans="1:7" ht="15.75">
      <c r="A805" s="126"/>
      <c r="B805" s="256"/>
      <c r="C805" s="95"/>
      <c r="D805" s="95"/>
      <c r="E805" s="95"/>
      <c r="F805" s="95"/>
      <c r="G805" s="257"/>
    </row>
    <row r="806" spans="1:7" ht="15.75">
      <c r="A806" s="126"/>
      <c r="B806" s="256"/>
      <c r="C806" s="95"/>
      <c r="D806" s="95"/>
      <c r="E806" s="95"/>
      <c r="F806" s="95"/>
      <c r="G806" s="257"/>
    </row>
    <row r="807" spans="1:7" ht="15.75">
      <c r="A807" s="126"/>
      <c r="B807" s="256"/>
      <c r="C807" s="95"/>
      <c r="D807" s="95"/>
      <c r="E807" s="95"/>
      <c r="F807" s="95"/>
      <c r="G807" s="257"/>
    </row>
    <row r="808" spans="1:7" ht="15.75">
      <c r="A808" s="126"/>
      <c r="B808" s="256"/>
      <c r="C808" s="95"/>
      <c r="D808" s="95"/>
      <c r="E808" s="95"/>
      <c r="F808" s="95"/>
      <c r="G808" s="257"/>
    </row>
    <row r="809" spans="1:7" ht="15.75">
      <c r="A809" s="126"/>
      <c r="B809" s="256"/>
      <c r="C809" s="95"/>
      <c r="D809" s="95"/>
      <c r="E809" s="95"/>
      <c r="F809" s="95"/>
      <c r="G809" s="257"/>
    </row>
    <row r="810" spans="1:7" ht="15.75">
      <c r="A810" s="126"/>
      <c r="B810" s="256"/>
      <c r="C810" s="95"/>
      <c r="D810" s="95"/>
      <c r="E810" s="95"/>
      <c r="F810" s="95"/>
      <c r="G810" s="257"/>
    </row>
    <row r="811" spans="1:7" ht="15.75">
      <c r="A811" s="126"/>
      <c r="B811" s="256"/>
      <c r="C811" s="95"/>
      <c r="D811" s="95"/>
      <c r="E811" s="95"/>
      <c r="F811" s="95"/>
      <c r="G811" s="257"/>
    </row>
    <row r="812" spans="1:7" ht="15.75">
      <c r="A812" s="126"/>
      <c r="B812" s="256"/>
      <c r="C812" s="95"/>
      <c r="D812" s="95"/>
      <c r="E812" s="95"/>
      <c r="F812" s="95"/>
      <c r="G812" s="257"/>
    </row>
    <row r="813" spans="1:7" ht="15.75">
      <c r="A813" s="126"/>
      <c r="B813" s="256"/>
      <c r="C813" s="95"/>
      <c r="D813" s="95"/>
      <c r="E813" s="95"/>
      <c r="F813" s="95"/>
      <c r="G813" s="257"/>
    </row>
    <row r="814" spans="1:7" ht="15.75">
      <c r="A814" s="126"/>
      <c r="B814" s="256"/>
      <c r="C814" s="95"/>
      <c r="D814" s="95"/>
      <c r="E814" s="95"/>
      <c r="F814" s="95"/>
      <c r="G814" s="257"/>
    </row>
    <row r="815" spans="1:7" ht="15.75">
      <c r="A815" s="126"/>
      <c r="B815" s="256"/>
      <c r="C815" s="95"/>
      <c r="D815" s="95"/>
      <c r="E815" s="95"/>
      <c r="F815" s="95"/>
      <c r="G815" s="257"/>
    </row>
    <row r="816" spans="1:7" ht="15.75">
      <c r="A816" s="126"/>
      <c r="B816" s="256"/>
      <c r="C816" s="95"/>
      <c r="D816" s="95"/>
      <c r="E816" s="95"/>
      <c r="F816" s="95"/>
      <c r="G816" s="257"/>
    </row>
    <row r="817" spans="1:7" ht="15.75">
      <c r="A817" s="126"/>
      <c r="B817" s="256"/>
      <c r="C817" s="95"/>
      <c r="D817" s="95"/>
      <c r="E817" s="95"/>
      <c r="F817" s="95"/>
      <c r="G817" s="257"/>
    </row>
    <row r="818" spans="1:7" ht="15.75">
      <c r="A818" s="126"/>
      <c r="B818" s="256"/>
      <c r="C818" s="95"/>
      <c r="D818" s="95"/>
      <c r="E818" s="95"/>
      <c r="F818" s="95"/>
      <c r="G818" s="257"/>
    </row>
    <row r="819" spans="1:7" ht="15.75">
      <c r="A819" s="126"/>
      <c r="B819" s="256"/>
      <c r="C819" s="95"/>
      <c r="D819" s="95"/>
      <c r="E819" s="95"/>
      <c r="F819" s="95"/>
      <c r="G819" s="257"/>
    </row>
    <row r="820" spans="1:7" ht="15.75">
      <c r="A820" s="126"/>
      <c r="B820" s="256"/>
      <c r="C820" s="95"/>
      <c r="D820" s="95"/>
      <c r="E820" s="95"/>
      <c r="F820" s="95"/>
      <c r="G820" s="257"/>
    </row>
    <row r="821" spans="1:7" ht="15.75">
      <c r="A821" s="126"/>
      <c r="B821" s="256"/>
      <c r="C821" s="95"/>
      <c r="D821" s="95"/>
      <c r="E821" s="95"/>
      <c r="F821" s="95"/>
      <c r="G821" s="257"/>
    </row>
    <row r="822" spans="1:7" ht="15.75">
      <c r="A822" s="126"/>
      <c r="B822" s="256"/>
      <c r="C822" s="95"/>
      <c r="D822" s="95"/>
      <c r="E822" s="95"/>
      <c r="F822" s="95"/>
      <c r="G822" s="257"/>
    </row>
    <row r="823" spans="1:7" ht="15.75">
      <c r="A823" s="126"/>
      <c r="B823" s="256"/>
      <c r="C823" s="95"/>
      <c r="D823" s="95"/>
      <c r="E823" s="95"/>
      <c r="F823" s="95"/>
      <c r="G823" s="257"/>
    </row>
    <row r="824" spans="1:7" ht="15.75">
      <c r="A824" s="126"/>
      <c r="B824" s="256"/>
      <c r="C824" s="95"/>
      <c r="D824" s="95"/>
      <c r="E824" s="95"/>
      <c r="F824" s="95"/>
      <c r="G824" s="257"/>
    </row>
    <row r="825" spans="1:7" ht="15.75">
      <c r="A825" s="126"/>
      <c r="B825" s="256"/>
      <c r="C825" s="95"/>
      <c r="D825" s="95"/>
      <c r="E825" s="95"/>
      <c r="F825" s="95"/>
      <c r="G825" s="257"/>
    </row>
    <row r="826" spans="1:7" ht="15.75">
      <c r="A826" s="126"/>
      <c r="B826" s="256"/>
      <c r="C826" s="95"/>
      <c r="D826" s="95"/>
      <c r="E826" s="95"/>
      <c r="F826" s="95"/>
      <c r="G826" s="257"/>
    </row>
    <row r="827" spans="1:7" ht="15.75">
      <c r="A827" s="126"/>
      <c r="B827" s="256"/>
      <c r="C827" s="95"/>
      <c r="D827" s="95"/>
      <c r="E827" s="95"/>
      <c r="F827" s="95"/>
      <c r="G827" s="257"/>
    </row>
    <row r="828" spans="1:7" ht="15.75">
      <c r="A828" s="126"/>
      <c r="B828" s="256"/>
      <c r="C828" s="95"/>
      <c r="D828" s="95"/>
      <c r="E828" s="95"/>
      <c r="F828" s="95"/>
      <c r="G828" s="257"/>
    </row>
    <row r="829" spans="1:7" ht="15.75">
      <c r="A829" s="126"/>
      <c r="B829" s="256"/>
      <c r="C829" s="95"/>
      <c r="D829" s="95"/>
      <c r="E829" s="95"/>
      <c r="F829" s="95"/>
      <c r="G829" s="257"/>
    </row>
    <row r="830" spans="1:7" ht="15.75">
      <c r="A830" s="126"/>
      <c r="B830" s="256"/>
      <c r="C830" s="95"/>
      <c r="D830" s="95"/>
      <c r="E830" s="95"/>
      <c r="F830" s="95"/>
      <c r="G830" s="257"/>
    </row>
    <row r="831" spans="1:7" ht="15.75">
      <c r="A831" s="126"/>
      <c r="B831" s="256"/>
      <c r="C831" s="95"/>
      <c r="D831" s="95"/>
      <c r="E831" s="95"/>
      <c r="F831" s="95"/>
      <c r="G831" s="257"/>
    </row>
    <row r="832" spans="1:7" ht="15.75">
      <c r="A832" s="126"/>
      <c r="B832" s="256"/>
      <c r="C832" s="95"/>
      <c r="D832" s="95"/>
      <c r="E832" s="95"/>
      <c r="F832" s="95"/>
      <c r="G832" s="257"/>
    </row>
    <row r="833" spans="1:7" ht="15.75">
      <c r="A833" s="126"/>
      <c r="B833" s="256"/>
      <c r="C833" s="95"/>
      <c r="D833" s="95"/>
      <c r="E833" s="95"/>
      <c r="F833" s="95"/>
      <c r="G833" s="257"/>
    </row>
    <row r="834" spans="1:7" ht="15.75">
      <c r="A834" s="126"/>
      <c r="B834" s="256"/>
      <c r="C834" s="95"/>
      <c r="D834" s="95"/>
      <c r="E834" s="95"/>
      <c r="F834" s="95"/>
      <c r="G834" s="257"/>
    </row>
    <row r="835" spans="1:7" ht="15.75">
      <c r="A835" s="126"/>
      <c r="B835" s="256"/>
      <c r="C835" s="95"/>
      <c r="D835" s="95"/>
      <c r="E835" s="95"/>
      <c r="F835" s="95"/>
      <c r="G835" s="257"/>
    </row>
    <row r="836" spans="1:7" ht="15.75">
      <c r="A836" s="126"/>
      <c r="B836" s="256"/>
      <c r="C836" s="95"/>
      <c r="D836" s="95"/>
      <c r="E836" s="95"/>
      <c r="F836" s="95"/>
      <c r="G836" s="257"/>
    </row>
    <row r="837" spans="1:7" ht="15.75">
      <c r="A837" s="126"/>
      <c r="B837" s="256"/>
      <c r="C837" s="95"/>
      <c r="D837" s="95"/>
      <c r="E837" s="95"/>
      <c r="F837" s="95"/>
      <c r="G837" s="257"/>
    </row>
    <row r="838" spans="1:7" ht="15.75">
      <c r="A838" s="126"/>
      <c r="B838" s="256"/>
      <c r="C838" s="95"/>
      <c r="D838" s="95"/>
      <c r="E838" s="95"/>
      <c r="F838" s="95"/>
      <c r="G838" s="257"/>
    </row>
    <row r="839" spans="1:7" ht="15.75">
      <c r="A839" s="126"/>
      <c r="B839" s="256"/>
      <c r="C839" s="95"/>
      <c r="D839" s="95"/>
      <c r="E839" s="95"/>
      <c r="F839" s="95"/>
      <c r="G839" s="257"/>
    </row>
    <row r="840" spans="1:7" ht="15.75">
      <c r="A840" s="126"/>
      <c r="B840" s="256"/>
      <c r="C840" s="95"/>
      <c r="D840" s="95"/>
      <c r="E840" s="95"/>
      <c r="F840" s="95"/>
      <c r="G840" s="257"/>
    </row>
    <row r="841" spans="1:7" ht="15.75">
      <c r="A841" s="126"/>
      <c r="B841" s="256"/>
      <c r="C841" s="95"/>
      <c r="D841" s="95"/>
      <c r="E841" s="95"/>
      <c r="F841" s="95"/>
      <c r="G841" s="257"/>
    </row>
    <row r="842" spans="1:7" ht="15.75">
      <c r="A842" s="126"/>
      <c r="B842" s="256"/>
      <c r="C842" s="95"/>
      <c r="D842" s="95"/>
      <c r="E842" s="95"/>
      <c r="F842" s="95"/>
      <c r="G842" s="257"/>
    </row>
    <row r="843" spans="1:7" ht="15.75">
      <c r="A843" s="126"/>
      <c r="B843" s="256"/>
      <c r="C843" s="95"/>
      <c r="D843" s="95"/>
      <c r="E843" s="95"/>
      <c r="F843" s="95"/>
      <c r="G843" s="257"/>
    </row>
    <row r="844" spans="1:7" ht="15.75">
      <c r="A844" s="126"/>
      <c r="B844" s="256"/>
      <c r="C844" s="95"/>
      <c r="D844" s="95"/>
      <c r="E844" s="95"/>
      <c r="F844" s="95"/>
      <c r="G844" s="257"/>
    </row>
    <row r="845" spans="1:7" ht="15.75">
      <c r="A845" s="126"/>
      <c r="B845" s="256"/>
      <c r="C845" s="95"/>
      <c r="D845" s="95"/>
      <c r="E845" s="95"/>
      <c r="F845" s="95"/>
      <c r="G845" s="257"/>
    </row>
    <row r="846" spans="1:7" ht="15.75">
      <c r="A846" s="126"/>
      <c r="B846" s="256"/>
      <c r="C846" s="95"/>
      <c r="D846" s="95"/>
      <c r="E846" s="95"/>
      <c r="F846" s="95"/>
      <c r="G846" s="257"/>
    </row>
    <row r="847" spans="1:7" ht="15.75">
      <c r="A847" s="126"/>
      <c r="B847" s="256"/>
      <c r="C847" s="95"/>
      <c r="D847" s="95"/>
      <c r="E847" s="95"/>
      <c r="F847" s="95"/>
      <c r="G847" s="257"/>
    </row>
    <row r="848" spans="1:7" ht="15.75">
      <c r="A848" s="126"/>
      <c r="B848" s="256"/>
      <c r="C848" s="95"/>
      <c r="D848" s="95"/>
      <c r="E848" s="95"/>
      <c r="F848" s="95"/>
      <c r="G848" s="257"/>
    </row>
    <row r="849" spans="1:7" ht="15.75">
      <c r="A849" s="126"/>
      <c r="B849" s="256"/>
      <c r="C849" s="95"/>
      <c r="D849" s="95"/>
      <c r="E849" s="95"/>
      <c r="F849" s="95"/>
      <c r="G849" s="257"/>
    </row>
    <row r="850" spans="1:7" ht="15.75">
      <c r="A850" s="126"/>
      <c r="B850" s="256"/>
      <c r="C850" s="95"/>
      <c r="D850" s="95"/>
      <c r="E850" s="95"/>
      <c r="F850" s="95"/>
      <c r="G850" s="257"/>
    </row>
    <row r="851" spans="1:7" ht="15.75">
      <c r="A851" s="126"/>
      <c r="B851" s="256"/>
      <c r="C851" s="95"/>
      <c r="D851" s="95"/>
      <c r="E851" s="95"/>
      <c r="F851" s="95"/>
      <c r="G851" s="257"/>
    </row>
    <row r="852" spans="1:7" ht="15.75">
      <c r="A852" s="126"/>
      <c r="B852" s="256"/>
      <c r="C852" s="95"/>
      <c r="D852" s="95"/>
      <c r="E852" s="95"/>
      <c r="F852" s="95"/>
      <c r="G852" s="257"/>
    </row>
    <row r="853" spans="1:7" ht="15.75">
      <c r="A853" s="126"/>
      <c r="B853" s="256"/>
      <c r="C853" s="95"/>
      <c r="D853" s="95"/>
      <c r="E853" s="95"/>
      <c r="F853" s="95"/>
      <c r="G853" s="257"/>
    </row>
    <row r="854" spans="1:7" ht="15.75">
      <c r="A854" s="126"/>
      <c r="B854" s="256"/>
      <c r="C854" s="95"/>
      <c r="D854" s="95"/>
      <c r="E854" s="95"/>
      <c r="F854" s="95"/>
      <c r="G854" s="257"/>
    </row>
    <row r="855" spans="1:7" ht="15.75">
      <c r="A855" s="126"/>
      <c r="B855" s="256"/>
      <c r="C855" s="95"/>
      <c r="D855" s="95"/>
      <c r="E855" s="95"/>
      <c r="F855" s="95"/>
      <c r="G855" s="257"/>
    </row>
    <row r="856" spans="1:7" ht="15.75">
      <c r="A856" s="126"/>
      <c r="B856" s="256"/>
      <c r="C856" s="95"/>
      <c r="D856" s="95"/>
      <c r="E856" s="95"/>
      <c r="F856" s="95"/>
      <c r="G856" s="257"/>
    </row>
    <row r="857" spans="1:7" ht="15.75">
      <c r="A857" s="126"/>
      <c r="B857" s="256"/>
      <c r="C857" s="95"/>
      <c r="D857" s="95"/>
      <c r="E857" s="95"/>
      <c r="F857" s="95"/>
      <c r="G857" s="257"/>
    </row>
    <row r="858" spans="1:7" ht="15.75">
      <c r="A858" s="126"/>
      <c r="B858" s="256"/>
      <c r="C858" s="95"/>
      <c r="D858" s="95"/>
      <c r="E858" s="95"/>
      <c r="F858" s="95"/>
      <c r="G858" s="257"/>
    </row>
    <row r="859" spans="1:7" ht="15.75">
      <c r="A859" s="126"/>
      <c r="B859" s="256"/>
      <c r="C859" s="95"/>
      <c r="D859" s="95"/>
      <c r="E859" s="95"/>
      <c r="F859" s="95"/>
      <c r="G859" s="257"/>
    </row>
    <row r="860" spans="1:7" ht="15.75">
      <c r="A860" s="126"/>
      <c r="B860" s="256"/>
      <c r="C860" s="95"/>
      <c r="D860" s="95"/>
      <c r="E860" s="95"/>
      <c r="F860" s="95"/>
      <c r="G860" s="257"/>
    </row>
    <row r="861" spans="1:7" ht="15.75">
      <c r="A861" s="126"/>
      <c r="B861" s="256"/>
      <c r="C861" s="95"/>
      <c r="D861" s="95"/>
      <c r="E861" s="95"/>
      <c r="F861" s="95"/>
      <c r="G861" s="257"/>
    </row>
    <row r="862" spans="1:7" ht="15.75">
      <c r="A862" s="126"/>
      <c r="B862" s="256"/>
      <c r="C862" s="95"/>
      <c r="D862" s="95"/>
      <c r="E862" s="95"/>
      <c r="F862" s="95"/>
      <c r="G862" s="257"/>
    </row>
    <row r="863" spans="1:7" ht="15.75">
      <c r="A863" s="126"/>
      <c r="B863" s="256"/>
      <c r="C863" s="95"/>
      <c r="D863" s="95"/>
      <c r="E863" s="95"/>
      <c r="F863" s="95"/>
      <c r="G863" s="257"/>
    </row>
    <row r="864" spans="1:7" ht="15.75">
      <c r="A864" s="126"/>
      <c r="B864" s="256"/>
      <c r="C864" s="95"/>
      <c r="D864" s="95"/>
      <c r="E864" s="95"/>
      <c r="F864" s="95"/>
      <c r="G864" s="257"/>
    </row>
    <row r="865" spans="1:7" ht="15.75">
      <c r="A865" s="126"/>
      <c r="B865" s="256"/>
      <c r="C865" s="95"/>
      <c r="D865" s="95"/>
      <c r="E865" s="95"/>
      <c r="F865" s="95"/>
      <c r="G865" s="257"/>
    </row>
    <row r="866" spans="1:7" ht="15.75">
      <c r="A866" s="126"/>
      <c r="B866" s="256"/>
      <c r="C866" s="95"/>
      <c r="D866" s="95"/>
      <c r="E866" s="95"/>
      <c r="F866" s="95"/>
      <c r="G866" s="257"/>
    </row>
    <row r="867" spans="1:7" ht="15.75">
      <c r="A867" s="126"/>
      <c r="B867" s="256"/>
      <c r="C867" s="95"/>
      <c r="D867" s="95"/>
      <c r="E867" s="95"/>
      <c r="F867" s="95"/>
      <c r="G867" s="257"/>
    </row>
    <row r="868" spans="1:7" ht="15.75">
      <c r="A868" s="126"/>
      <c r="B868" s="256"/>
      <c r="C868" s="95"/>
      <c r="D868" s="95"/>
      <c r="E868" s="95"/>
      <c r="F868" s="95"/>
      <c r="G868" s="257"/>
    </row>
    <row r="869" spans="1:7" ht="15.75">
      <c r="A869" s="126"/>
      <c r="B869" s="256"/>
      <c r="C869" s="95"/>
      <c r="D869" s="95"/>
      <c r="E869" s="95"/>
      <c r="F869" s="95"/>
      <c r="G869" s="257"/>
    </row>
    <row r="870" spans="1:7" ht="15.75">
      <c r="A870" s="126"/>
      <c r="B870" s="256"/>
      <c r="C870" s="95"/>
      <c r="D870" s="95"/>
      <c r="E870" s="95"/>
      <c r="F870" s="95"/>
      <c r="G870" s="257"/>
    </row>
    <row r="871" spans="1:7" ht="15.75">
      <c r="A871" s="126"/>
      <c r="B871" s="256"/>
      <c r="C871" s="95"/>
      <c r="D871" s="95"/>
      <c r="E871" s="95"/>
      <c r="F871" s="95"/>
      <c r="G871" s="257"/>
    </row>
    <row r="872" spans="1:7" ht="15.75">
      <c r="A872" s="126"/>
      <c r="B872" s="256"/>
      <c r="C872" s="95"/>
      <c r="D872" s="95"/>
      <c r="E872" s="95"/>
      <c r="F872" s="95"/>
      <c r="G872" s="257"/>
    </row>
    <row r="873" spans="1:7" ht="15.75">
      <c r="A873" s="126"/>
      <c r="B873" s="256"/>
      <c r="C873" s="95"/>
      <c r="D873" s="95"/>
      <c r="E873" s="95"/>
      <c r="F873" s="95"/>
      <c r="G873" s="257"/>
    </row>
    <row r="874" spans="1:7" ht="15.75">
      <c r="A874" s="126"/>
      <c r="B874" s="256"/>
      <c r="C874" s="95"/>
      <c r="D874" s="95"/>
      <c r="E874" s="95"/>
      <c r="F874" s="95"/>
      <c r="G874" s="257"/>
    </row>
    <row r="875" spans="1:7" ht="15.75">
      <c r="A875" s="126"/>
      <c r="B875" s="256"/>
      <c r="C875" s="95"/>
      <c r="D875" s="95"/>
      <c r="E875" s="95"/>
      <c r="F875" s="95"/>
      <c r="G875" s="257"/>
    </row>
    <row r="876" spans="1:7" ht="15.75">
      <c r="A876" s="126"/>
      <c r="B876" s="256"/>
      <c r="C876" s="95"/>
      <c r="D876" s="95"/>
      <c r="E876" s="95"/>
      <c r="F876" s="95"/>
      <c r="G876" s="257"/>
    </row>
    <row r="877" spans="1:7" ht="15.75">
      <c r="A877" s="126"/>
      <c r="B877" s="256"/>
      <c r="C877" s="95"/>
      <c r="D877" s="95"/>
      <c r="E877" s="95"/>
      <c r="F877" s="95"/>
      <c r="G877" s="257"/>
    </row>
    <row r="878" spans="1:7" ht="15.75">
      <c r="A878" s="126"/>
      <c r="B878" s="256"/>
      <c r="C878" s="95"/>
      <c r="D878" s="95"/>
      <c r="E878" s="95"/>
      <c r="F878" s="95"/>
      <c r="G878" s="257"/>
    </row>
    <row r="879" spans="1:7" ht="15.75">
      <c r="A879" s="126"/>
      <c r="B879" s="256"/>
      <c r="C879" s="95"/>
      <c r="D879" s="95"/>
      <c r="E879" s="95"/>
      <c r="F879" s="95"/>
      <c r="G879" s="257"/>
    </row>
    <row r="880" spans="1:7" ht="15.75">
      <c r="A880" s="126"/>
      <c r="B880" s="256"/>
      <c r="C880" s="95"/>
      <c r="D880" s="95"/>
      <c r="E880" s="95"/>
      <c r="F880" s="95"/>
      <c r="G880" s="257"/>
    </row>
    <row r="881" spans="1:7" ht="15.75">
      <c r="A881" s="126"/>
      <c r="B881" s="256"/>
      <c r="C881" s="95"/>
      <c r="D881" s="95"/>
      <c r="E881" s="95"/>
      <c r="F881" s="95"/>
      <c r="G881" s="257"/>
    </row>
    <row r="882" spans="1:7" ht="15.75">
      <c r="A882" s="126"/>
      <c r="B882" s="256"/>
      <c r="C882" s="95"/>
      <c r="D882" s="95"/>
      <c r="E882" s="95"/>
      <c r="F882" s="95"/>
      <c r="G882" s="257"/>
    </row>
    <row r="883" spans="1:7" ht="15.75">
      <c r="A883" s="126"/>
      <c r="B883" s="256"/>
      <c r="C883" s="95"/>
      <c r="D883" s="95"/>
      <c r="E883" s="95"/>
      <c r="F883" s="95"/>
      <c r="G883" s="257"/>
    </row>
    <row r="884" spans="1:7" ht="15.75">
      <c r="A884" s="126"/>
      <c r="B884" s="256"/>
      <c r="C884" s="95"/>
      <c r="D884" s="95"/>
      <c r="E884" s="95"/>
      <c r="F884" s="95"/>
      <c r="G884" s="257"/>
    </row>
    <row r="885" spans="1:7" ht="15.75">
      <c r="A885" s="126"/>
      <c r="B885" s="256"/>
      <c r="C885" s="95"/>
      <c r="D885" s="95"/>
      <c r="E885" s="95"/>
      <c r="F885" s="95"/>
      <c r="G885" s="257"/>
    </row>
    <row r="886" spans="1:7" ht="15.75">
      <c r="A886" s="126"/>
      <c r="B886" s="256"/>
      <c r="C886" s="95"/>
      <c r="D886" s="95"/>
      <c r="E886" s="95"/>
      <c r="F886" s="95"/>
      <c r="G886" s="257"/>
    </row>
    <row r="887" spans="1:7" ht="15.75">
      <c r="A887" s="126"/>
      <c r="B887" s="256"/>
      <c r="C887" s="95"/>
      <c r="D887" s="95"/>
      <c r="E887" s="95"/>
      <c r="F887" s="95"/>
      <c r="G887" s="257"/>
    </row>
    <row r="888" spans="1:7" ht="15.75">
      <c r="A888" s="126"/>
      <c r="B888" s="256"/>
      <c r="C888" s="95"/>
      <c r="D888" s="95"/>
      <c r="E888" s="95"/>
      <c r="F888" s="95"/>
      <c r="G888" s="257"/>
    </row>
    <row r="889" spans="1:7" ht="15.75">
      <c r="A889" s="126"/>
      <c r="B889" s="256"/>
      <c r="C889" s="95"/>
      <c r="D889" s="95"/>
      <c r="E889" s="95"/>
      <c r="F889" s="95"/>
      <c r="G889" s="257"/>
    </row>
    <row r="890" spans="1:7" ht="15.75">
      <c r="A890" s="126"/>
      <c r="B890" s="256"/>
      <c r="C890" s="95"/>
      <c r="D890" s="95"/>
      <c r="E890" s="95"/>
      <c r="F890" s="95"/>
      <c r="G890" s="257"/>
    </row>
    <row r="891" spans="1:7" ht="15.75">
      <c r="A891" s="126"/>
      <c r="B891" s="256"/>
      <c r="C891" s="95"/>
      <c r="D891" s="95"/>
      <c r="E891" s="95"/>
      <c r="F891" s="95"/>
      <c r="G891" s="257"/>
    </row>
    <row r="892" spans="1:7" ht="15.75">
      <c r="A892" s="126"/>
      <c r="B892" s="256"/>
      <c r="C892" s="95"/>
      <c r="D892" s="95"/>
      <c r="E892" s="95"/>
      <c r="F892" s="95"/>
      <c r="G892" s="257"/>
    </row>
    <row r="893" spans="1:7" ht="15.75">
      <c r="A893" s="126"/>
      <c r="B893" s="256"/>
      <c r="C893" s="95"/>
      <c r="D893" s="95"/>
      <c r="E893" s="95"/>
      <c r="F893" s="95"/>
      <c r="G893" s="257"/>
    </row>
    <row r="894" spans="1:7" ht="15.75">
      <c r="A894" s="126"/>
      <c r="B894" s="256"/>
      <c r="C894" s="95"/>
      <c r="D894" s="95"/>
      <c r="E894" s="95"/>
      <c r="F894" s="95"/>
      <c r="G894" s="257"/>
    </row>
    <row r="895" spans="1:7" ht="15.75">
      <c r="A895" s="126"/>
      <c r="B895" s="256"/>
      <c r="C895" s="95"/>
      <c r="D895" s="95"/>
      <c r="E895" s="95"/>
      <c r="F895" s="95"/>
      <c r="G895" s="257"/>
    </row>
    <row r="896" spans="1:7" ht="15.75">
      <c r="A896" s="126"/>
      <c r="B896" s="256"/>
      <c r="C896" s="95"/>
      <c r="D896" s="95"/>
      <c r="E896" s="95"/>
      <c r="F896" s="95"/>
      <c r="G896" s="257"/>
    </row>
    <row r="897" spans="1:7" ht="15.75">
      <c r="A897" s="126"/>
      <c r="B897" s="256"/>
      <c r="C897" s="95"/>
      <c r="D897" s="95"/>
      <c r="E897" s="95"/>
      <c r="F897" s="95"/>
      <c r="G897" s="257"/>
    </row>
    <row r="898" spans="1:7" ht="15.75">
      <c r="A898" s="126"/>
      <c r="B898" s="256"/>
      <c r="C898" s="95"/>
      <c r="D898" s="95"/>
      <c r="E898" s="95"/>
      <c r="F898" s="95"/>
      <c r="G898" s="257"/>
    </row>
    <row r="899" spans="1:7" ht="15.75">
      <c r="A899" s="126"/>
      <c r="B899" s="256"/>
      <c r="C899" s="95"/>
      <c r="D899" s="95"/>
      <c r="E899" s="95"/>
      <c r="F899" s="95"/>
      <c r="G899" s="257"/>
    </row>
    <row r="900" spans="1:7" ht="15.75">
      <c r="A900" s="126"/>
      <c r="B900" s="256"/>
      <c r="C900" s="95"/>
      <c r="D900" s="95"/>
      <c r="E900" s="95"/>
      <c r="F900" s="95"/>
      <c r="G900" s="257"/>
    </row>
    <row r="901" spans="1:7" ht="15.75">
      <c r="A901" s="126"/>
      <c r="B901" s="256"/>
      <c r="C901" s="95"/>
      <c r="D901" s="95"/>
      <c r="E901" s="95"/>
      <c r="F901" s="95"/>
      <c r="G901" s="257"/>
    </row>
    <row r="902" spans="1:7" ht="15.75">
      <c r="A902" s="126"/>
      <c r="B902" s="256"/>
      <c r="C902" s="95"/>
      <c r="D902" s="95"/>
      <c r="E902" s="95"/>
      <c r="F902" s="95"/>
      <c r="G902" s="257"/>
    </row>
    <row r="903" spans="1:7" ht="15.75">
      <c r="A903" s="126"/>
      <c r="B903" s="256"/>
      <c r="C903" s="95"/>
      <c r="D903" s="95"/>
      <c r="E903" s="95"/>
      <c r="F903" s="95"/>
      <c r="G903" s="257"/>
    </row>
    <row r="904" spans="1:7" ht="15.75">
      <c r="A904" s="126"/>
      <c r="B904" s="256"/>
      <c r="C904" s="95"/>
      <c r="D904" s="95"/>
      <c r="E904" s="95"/>
      <c r="F904" s="95"/>
      <c r="G904" s="257"/>
    </row>
    <row r="905" spans="1:7" ht="15.75">
      <c r="A905" s="126"/>
      <c r="B905" s="256"/>
      <c r="C905" s="95"/>
      <c r="D905" s="95"/>
      <c r="E905" s="95"/>
      <c r="F905" s="95"/>
      <c r="G905" s="257"/>
    </row>
    <row r="906" spans="1:7" ht="15.75">
      <c r="A906" s="126"/>
      <c r="B906" s="256"/>
      <c r="C906" s="95"/>
      <c r="D906" s="95"/>
      <c r="E906" s="95"/>
      <c r="F906" s="95"/>
      <c r="G906" s="257"/>
    </row>
    <row r="907" spans="1:7" ht="15.75">
      <c r="A907" s="126"/>
      <c r="B907" s="256"/>
      <c r="C907" s="95"/>
      <c r="D907" s="95"/>
      <c r="E907" s="95"/>
      <c r="F907" s="95"/>
      <c r="G907" s="257"/>
    </row>
    <row r="908" spans="1:7" ht="15.75">
      <c r="A908" s="126"/>
      <c r="B908" s="256"/>
      <c r="C908" s="95"/>
      <c r="D908" s="95"/>
      <c r="E908" s="95"/>
      <c r="F908" s="95"/>
      <c r="G908" s="257"/>
    </row>
    <row r="909" spans="1:7" ht="15.75">
      <c r="A909" s="126"/>
      <c r="B909" s="256"/>
      <c r="C909" s="95"/>
      <c r="D909" s="95"/>
      <c r="E909" s="95"/>
      <c r="F909" s="95"/>
      <c r="G909" s="257"/>
    </row>
    <row r="910" spans="1:7" ht="15.75">
      <c r="A910" s="126"/>
      <c r="B910" s="256"/>
      <c r="C910" s="95"/>
      <c r="D910" s="95"/>
      <c r="E910" s="95"/>
      <c r="F910" s="95"/>
      <c r="G910" s="257"/>
    </row>
    <row r="911" spans="1:7" ht="15.75">
      <c r="A911" s="126"/>
      <c r="B911" s="256"/>
      <c r="C911" s="95"/>
      <c r="D911" s="95"/>
      <c r="E911" s="95"/>
      <c r="F911" s="95"/>
      <c r="G911" s="257"/>
    </row>
    <row r="912" spans="1:7" ht="15.75">
      <c r="A912" s="126"/>
      <c r="B912" s="256"/>
      <c r="C912" s="95"/>
      <c r="D912" s="95"/>
      <c r="E912" s="95"/>
      <c r="F912" s="95"/>
      <c r="G912" s="257"/>
    </row>
    <row r="913" spans="1:7" ht="15.75">
      <c r="A913" s="126"/>
      <c r="B913" s="256"/>
      <c r="C913" s="95"/>
      <c r="D913" s="95"/>
      <c r="E913" s="95"/>
      <c r="F913" s="95"/>
      <c r="G913" s="257"/>
    </row>
    <row r="914" spans="1:7" ht="15.75">
      <c r="A914" s="126"/>
      <c r="B914" s="256"/>
      <c r="C914" s="95"/>
      <c r="D914" s="95"/>
      <c r="E914" s="95"/>
      <c r="F914" s="95"/>
      <c r="G914" s="257"/>
    </row>
    <row r="915" spans="1:7" ht="15.75">
      <c r="A915" s="126"/>
      <c r="B915" s="256"/>
      <c r="C915" s="95"/>
      <c r="D915" s="95"/>
      <c r="E915" s="95"/>
      <c r="F915" s="95"/>
      <c r="G915" s="257"/>
    </row>
    <row r="916" spans="1:7" ht="15.75">
      <c r="A916" s="126"/>
      <c r="B916" s="256"/>
      <c r="C916" s="95"/>
      <c r="D916" s="95"/>
      <c r="E916" s="95"/>
      <c r="F916" s="95"/>
      <c r="G916" s="257"/>
    </row>
    <row r="917" spans="1:7" ht="15.75">
      <c r="A917" s="126"/>
      <c r="B917" s="256"/>
      <c r="C917" s="95"/>
      <c r="D917" s="95"/>
      <c r="E917" s="95"/>
      <c r="F917" s="95"/>
      <c r="G917" s="257"/>
    </row>
    <row r="918" spans="1:7" ht="15.75">
      <c r="A918" s="126"/>
      <c r="B918" s="256"/>
      <c r="C918" s="95"/>
      <c r="D918" s="95"/>
      <c r="E918" s="95"/>
      <c r="F918" s="95"/>
      <c r="G918" s="257"/>
    </row>
    <row r="919" spans="1:7" ht="15.75">
      <c r="A919" s="126"/>
      <c r="B919" s="256"/>
      <c r="C919" s="95"/>
      <c r="D919" s="95"/>
      <c r="E919" s="95"/>
      <c r="F919" s="95"/>
      <c r="G919" s="257"/>
    </row>
    <row r="920" spans="1:7" ht="15.75">
      <c r="A920" s="126"/>
      <c r="B920" s="256"/>
      <c r="C920" s="95"/>
      <c r="D920" s="95"/>
      <c r="E920" s="95"/>
      <c r="F920" s="95"/>
      <c r="G920" s="257"/>
    </row>
    <row r="921" spans="1:7" ht="15.75">
      <c r="A921" s="126"/>
      <c r="B921" s="256"/>
      <c r="C921" s="95"/>
      <c r="D921" s="95"/>
      <c r="E921" s="95"/>
      <c r="F921" s="95"/>
      <c r="G921" s="257"/>
    </row>
    <row r="922" spans="1:7" ht="15.75">
      <c r="A922" s="126"/>
      <c r="B922" s="256"/>
      <c r="C922" s="95"/>
      <c r="D922" s="95"/>
      <c r="E922" s="95"/>
      <c r="F922" s="95"/>
      <c r="G922" s="257"/>
    </row>
    <row r="923" spans="1:7" ht="15.75">
      <c r="A923" s="126"/>
      <c r="B923" s="256"/>
      <c r="C923" s="95"/>
      <c r="D923" s="95"/>
      <c r="E923" s="95"/>
      <c r="F923" s="95"/>
      <c r="G923" s="257"/>
    </row>
    <row r="924" spans="1:7" ht="15.75">
      <c r="A924" s="126"/>
      <c r="B924" s="256"/>
      <c r="C924" s="95"/>
      <c r="D924" s="95"/>
      <c r="E924" s="95"/>
      <c r="F924" s="95"/>
      <c r="G924" s="257"/>
    </row>
    <row r="925" spans="1:7" ht="15.75">
      <c r="A925" s="126"/>
      <c r="B925" s="256"/>
      <c r="C925" s="95"/>
      <c r="D925" s="95"/>
      <c r="E925" s="95"/>
      <c r="F925" s="95"/>
      <c r="G925" s="257"/>
    </row>
    <row r="926" spans="1:7" ht="15.75">
      <c r="A926" s="126"/>
      <c r="B926" s="256"/>
      <c r="C926" s="95"/>
      <c r="D926" s="95"/>
      <c r="E926" s="95"/>
      <c r="F926" s="95"/>
      <c r="G926" s="257"/>
    </row>
    <row r="927" spans="1:7" ht="15.75">
      <c r="A927" s="126"/>
      <c r="B927" s="256"/>
      <c r="C927" s="95"/>
      <c r="D927" s="95"/>
      <c r="E927" s="95"/>
      <c r="F927" s="95"/>
      <c r="G927" s="257"/>
    </row>
    <row r="928" spans="1:7" ht="15.75">
      <c r="A928" s="126"/>
      <c r="B928" s="256"/>
      <c r="C928" s="95"/>
      <c r="D928" s="95"/>
      <c r="E928" s="95"/>
      <c r="F928" s="95"/>
      <c r="G928" s="257"/>
    </row>
    <row r="929" spans="1:7" ht="15.75">
      <c r="A929" s="126"/>
      <c r="B929" s="256"/>
      <c r="C929" s="95"/>
      <c r="D929" s="95"/>
      <c r="E929" s="95"/>
      <c r="F929" s="95"/>
      <c r="G929" s="257"/>
    </row>
    <row r="930" spans="1:7" ht="15.75">
      <c r="A930" s="126"/>
      <c r="B930" s="256"/>
      <c r="C930" s="95"/>
      <c r="D930" s="95"/>
      <c r="E930" s="95"/>
      <c r="F930" s="95"/>
      <c r="G930" s="257"/>
    </row>
    <row r="931" spans="1:7" ht="15.75">
      <c r="A931" s="126"/>
      <c r="B931" s="256"/>
      <c r="C931" s="95"/>
      <c r="D931" s="95"/>
      <c r="E931" s="95"/>
      <c r="F931" s="95"/>
      <c r="G931" s="257"/>
    </row>
    <row r="932" spans="1:7" ht="15.75">
      <c r="A932" s="126"/>
      <c r="B932" s="256"/>
      <c r="C932" s="95"/>
      <c r="D932" s="95"/>
      <c r="E932" s="95"/>
      <c r="F932" s="95"/>
      <c r="G932" s="257"/>
    </row>
    <row r="933" spans="1:7" ht="15.75">
      <c r="A933" s="126"/>
      <c r="B933" s="256"/>
      <c r="C933" s="95"/>
      <c r="D933" s="95"/>
      <c r="E933" s="95"/>
      <c r="F933" s="95"/>
      <c r="G933" s="257"/>
    </row>
    <row r="934" spans="1:7" ht="15.75">
      <c r="A934" s="126"/>
      <c r="B934" s="256"/>
      <c r="C934" s="95"/>
      <c r="D934" s="95"/>
      <c r="E934" s="95"/>
      <c r="F934" s="95"/>
      <c r="G934" s="257"/>
    </row>
    <row r="935" spans="1:7" ht="15.75">
      <c r="A935" s="126"/>
      <c r="B935" s="256"/>
      <c r="C935" s="95"/>
      <c r="D935" s="95"/>
      <c r="E935" s="95"/>
      <c r="F935" s="95"/>
      <c r="G935" s="257"/>
    </row>
    <row r="936" spans="1:7" ht="15.75">
      <c r="A936" s="126"/>
      <c r="B936" s="256"/>
      <c r="C936" s="95"/>
      <c r="D936" s="95"/>
      <c r="E936" s="95"/>
      <c r="F936" s="95"/>
      <c r="G936" s="257"/>
    </row>
    <row r="937" spans="1:7" ht="15.75">
      <c r="A937" s="126"/>
      <c r="B937" s="256"/>
      <c r="C937" s="95"/>
      <c r="D937" s="95"/>
      <c r="E937" s="95"/>
      <c r="F937" s="95"/>
      <c r="G937" s="257"/>
    </row>
    <row r="938" spans="1:7" ht="15.75">
      <c r="A938" s="126"/>
      <c r="B938" s="256"/>
      <c r="C938" s="95"/>
      <c r="D938" s="95"/>
      <c r="E938" s="95"/>
      <c r="F938" s="95"/>
      <c r="G938" s="257"/>
    </row>
    <row r="939" spans="1:7" ht="15.75">
      <c r="A939" s="126"/>
      <c r="B939" s="256"/>
      <c r="C939" s="95"/>
      <c r="D939" s="95"/>
      <c r="E939" s="95"/>
      <c r="F939" s="95"/>
      <c r="G939" s="257"/>
    </row>
    <row r="940" spans="1:7" ht="15.75">
      <c r="A940" s="126"/>
      <c r="B940" s="256"/>
      <c r="C940" s="95"/>
      <c r="D940" s="95"/>
      <c r="E940" s="95"/>
      <c r="F940" s="95"/>
      <c r="G940" s="257"/>
    </row>
    <row r="941" spans="1:7" ht="15.75">
      <c r="A941" s="126"/>
      <c r="B941" s="256"/>
      <c r="C941" s="95"/>
      <c r="D941" s="95"/>
      <c r="E941" s="95"/>
      <c r="F941" s="95"/>
      <c r="G941" s="257"/>
    </row>
    <row r="942" spans="1:7" ht="15.75">
      <c r="A942" s="126"/>
      <c r="B942" s="256"/>
      <c r="C942" s="95"/>
      <c r="D942" s="95"/>
      <c r="E942" s="95"/>
      <c r="F942" s="95"/>
      <c r="G942" s="257"/>
    </row>
    <row r="943" spans="1:7" ht="15.75">
      <c r="A943" s="126"/>
      <c r="B943" s="256"/>
      <c r="C943" s="95"/>
      <c r="D943" s="95"/>
      <c r="E943" s="95"/>
      <c r="F943" s="95"/>
      <c r="G943" s="257"/>
    </row>
    <row r="944" spans="1:7" ht="15.75">
      <c r="A944" s="126"/>
      <c r="B944" s="256"/>
      <c r="C944" s="95"/>
      <c r="D944" s="95"/>
      <c r="E944" s="95"/>
      <c r="F944" s="95"/>
      <c r="G944" s="257"/>
    </row>
    <row r="945" spans="1:7" ht="15.75">
      <c r="A945" s="126"/>
      <c r="B945" s="256"/>
      <c r="C945" s="95"/>
      <c r="D945" s="95"/>
      <c r="E945" s="95"/>
      <c r="F945" s="95"/>
      <c r="G945" s="257"/>
    </row>
    <row r="946" spans="1:7" ht="15.75">
      <c r="A946" s="126"/>
      <c r="B946" s="256"/>
      <c r="C946" s="95"/>
      <c r="D946" s="95"/>
      <c r="E946" s="95"/>
      <c r="F946" s="95"/>
      <c r="G946" s="257"/>
    </row>
    <row r="947" spans="1:7" ht="15.75">
      <c r="A947" s="126"/>
      <c r="B947" s="256"/>
      <c r="C947" s="95"/>
      <c r="D947" s="95"/>
      <c r="E947" s="95"/>
      <c r="F947" s="95"/>
      <c r="G947" s="257"/>
    </row>
    <row r="948" spans="1:7" ht="15.75">
      <c r="A948" s="126"/>
      <c r="B948" s="256"/>
      <c r="C948" s="95"/>
      <c r="D948" s="95"/>
      <c r="E948" s="95"/>
      <c r="F948" s="95"/>
      <c r="G948" s="257"/>
    </row>
    <row r="949" spans="1:7" ht="15.75">
      <c r="A949" s="126"/>
      <c r="B949" s="256"/>
      <c r="C949" s="95"/>
      <c r="D949" s="95"/>
      <c r="E949" s="95"/>
      <c r="F949" s="95"/>
      <c r="G949" s="257"/>
    </row>
    <row r="950" spans="1:7" ht="15.75">
      <c r="A950" s="126"/>
      <c r="B950" s="256"/>
      <c r="C950" s="95"/>
      <c r="D950" s="95"/>
      <c r="E950" s="95"/>
      <c r="F950" s="95"/>
      <c r="G950" s="257"/>
    </row>
    <row r="951" spans="1:7" ht="15.75">
      <c r="A951" s="126"/>
      <c r="B951" s="256"/>
      <c r="C951" s="95"/>
      <c r="D951" s="95"/>
      <c r="E951" s="95"/>
      <c r="F951" s="95"/>
      <c r="G951" s="257"/>
    </row>
    <row r="952" spans="1:7" ht="15.75">
      <c r="A952" s="126"/>
      <c r="B952" s="256"/>
      <c r="C952" s="95"/>
      <c r="D952" s="95"/>
      <c r="E952" s="95"/>
      <c r="F952" s="95"/>
      <c r="G952" s="257"/>
    </row>
    <row r="953" spans="1:7" ht="15.75">
      <c r="A953" s="126"/>
      <c r="B953" s="256"/>
      <c r="C953" s="95"/>
      <c r="D953" s="95"/>
      <c r="E953" s="95"/>
      <c r="F953" s="95"/>
      <c r="G953" s="257"/>
    </row>
    <row r="954" spans="1:7" ht="15.75">
      <c r="A954" s="126"/>
      <c r="B954" s="256"/>
      <c r="C954" s="95"/>
      <c r="D954" s="95"/>
      <c r="E954" s="95"/>
      <c r="F954" s="95"/>
      <c r="G954" s="257"/>
    </row>
    <row r="955" spans="1:7" ht="15.75">
      <c r="A955" s="126"/>
      <c r="B955" s="256"/>
      <c r="C955" s="95"/>
      <c r="D955" s="95"/>
      <c r="E955" s="95"/>
      <c r="F955" s="95"/>
      <c r="G955" s="257"/>
    </row>
    <row r="956" spans="1:7" ht="15.75">
      <c r="A956" s="126"/>
      <c r="B956" s="256"/>
      <c r="C956" s="95"/>
      <c r="D956" s="95"/>
      <c r="E956" s="95"/>
      <c r="F956" s="95"/>
      <c r="G956" s="257"/>
    </row>
    <row r="957" spans="1:7" ht="15.75">
      <c r="A957" s="126"/>
      <c r="B957" s="256"/>
      <c r="C957" s="95"/>
      <c r="D957" s="95"/>
      <c r="E957" s="95"/>
      <c r="F957" s="95"/>
      <c r="G957" s="257"/>
    </row>
    <row r="958" spans="1:7" ht="15.75">
      <c r="A958" s="126"/>
      <c r="B958" s="256"/>
      <c r="C958" s="95"/>
      <c r="D958" s="95"/>
      <c r="E958" s="95"/>
      <c r="F958" s="95"/>
      <c r="G958" s="257"/>
    </row>
    <row r="959" spans="1:7" ht="15.75">
      <c r="A959" s="126"/>
      <c r="B959" s="256"/>
      <c r="C959" s="95"/>
      <c r="D959" s="95"/>
      <c r="E959" s="95"/>
      <c r="F959" s="95"/>
      <c r="G959" s="257"/>
    </row>
    <row r="960" spans="1:7" ht="15.75">
      <c r="A960" s="126"/>
      <c r="B960" s="256"/>
      <c r="C960" s="95"/>
      <c r="D960" s="95"/>
      <c r="E960" s="95"/>
      <c r="F960" s="95"/>
      <c r="G960" s="257"/>
    </row>
    <row r="961" spans="1:7" ht="15.75">
      <c r="A961" s="126"/>
      <c r="B961" s="256"/>
      <c r="C961" s="95"/>
      <c r="D961" s="95"/>
      <c r="E961" s="95"/>
      <c r="F961" s="95"/>
      <c r="G961" s="257"/>
    </row>
    <row r="962" spans="1:7" ht="15.75">
      <c r="A962" s="126"/>
      <c r="B962" s="256"/>
      <c r="C962" s="95"/>
      <c r="D962" s="95"/>
      <c r="E962" s="95"/>
      <c r="F962" s="95"/>
      <c r="G962" s="257"/>
    </row>
    <row r="963" spans="1:7" ht="15.75">
      <c r="A963" s="126"/>
      <c r="B963" s="256"/>
      <c r="C963" s="95"/>
      <c r="D963" s="95"/>
      <c r="E963" s="95"/>
      <c r="F963" s="95"/>
      <c r="G963" s="257"/>
    </row>
    <row r="964" spans="1:7" ht="15.75">
      <c r="A964" s="126"/>
      <c r="B964" s="256"/>
      <c r="C964" s="95"/>
      <c r="D964" s="95"/>
      <c r="E964" s="95"/>
      <c r="F964" s="95"/>
      <c r="G964" s="257"/>
    </row>
    <row r="965" spans="1:7" ht="15.75">
      <c r="A965" s="126"/>
      <c r="B965" s="256"/>
      <c r="C965" s="95"/>
      <c r="D965" s="95"/>
      <c r="E965" s="95"/>
      <c r="F965" s="95"/>
      <c r="G965" s="257"/>
    </row>
    <row r="966" spans="1:7" ht="15.75">
      <c r="A966" s="126"/>
      <c r="B966" s="256"/>
      <c r="C966" s="95"/>
      <c r="D966" s="95"/>
      <c r="E966" s="95"/>
      <c r="F966" s="95"/>
      <c r="G966" s="257"/>
    </row>
    <row r="967" spans="1:7" ht="15.75">
      <c r="A967" s="126"/>
      <c r="B967" s="256"/>
      <c r="C967" s="95"/>
      <c r="D967" s="95"/>
      <c r="E967" s="95"/>
      <c r="F967" s="95"/>
      <c r="G967" s="257"/>
    </row>
    <row r="968" spans="1:7" ht="15.75">
      <c r="A968" s="126"/>
      <c r="B968" s="256"/>
      <c r="C968" s="95"/>
      <c r="D968" s="95"/>
      <c r="E968" s="95"/>
      <c r="F968" s="95"/>
      <c r="G968" s="257"/>
    </row>
    <row r="969" spans="1:7" ht="15.75">
      <c r="A969" s="126"/>
      <c r="B969" s="256"/>
      <c r="C969" s="95"/>
      <c r="D969" s="95"/>
      <c r="E969" s="95"/>
      <c r="F969" s="95"/>
      <c r="G969" s="257"/>
    </row>
    <row r="970" spans="1:7" ht="15.75">
      <c r="A970" s="126"/>
      <c r="B970" s="256"/>
      <c r="C970" s="95"/>
      <c r="D970" s="95"/>
      <c r="E970" s="95"/>
      <c r="F970" s="95"/>
      <c r="G970" s="257"/>
    </row>
    <row r="971" spans="1:7" ht="15.75">
      <c r="A971" s="126"/>
      <c r="B971" s="256"/>
      <c r="C971" s="95"/>
      <c r="D971" s="95"/>
      <c r="E971" s="95"/>
      <c r="F971" s="95"/>
      <c r="G971" s="257"/>
    </row>
    <row r="972" spans="1:7" ht="15.75">
      <c r="A972" s="126"/>
      <c r="B972" s="256"/>
      <c r="C972" s="95"/>
      <c r="D972" s="95"/>
      <c r="E972" s="95"/>
      <c r="F972" s="95"/>
      <c r="G972" s="257"/>
    </row>
    <row r="973" spans="1:7" ht="15.75">
      <c r="A973" s="126"/>
      <c r="B973" s="256"/>
      <c r="C973" s="95"/>
      <c r="D973" s="95"/>
      <c r="E973" s="95"/>
      <c r="F973" s="95"/>
      <c r="G973" s="257"/>
    </row>
    <row r="974" spans="1:7" ht="15.75">
      <c r="A974" s="126"/>
      <c r="B974" s="256"/>
      <c r="C974" s="95"/>
      <c r="D974" s="95"/>
      <c r="E974" s="95"/>
      <c r="F974" s="95"/>
      <c r="G974" s="257"/>
    </row>
    <row r="975" spans="1:7" ht="15.75">
      <c r="A975" s="126"/>
      <c r="B975" s="256"/>
      <c r="C975" s="95"/>
      <c r="D975" s="95"/>
      <c r="E975" s="95"/>
      <c r="F975" s="95"/>
      <c r="G975" s="257"/>
    </row>
    <row r="976" spans="1:7" ht="15.75">
      <c r="A976" s="126"/>
      <c r="B976" s="256"/>
      <c r="C976" s="95"/>
      <c r="D976" s="95"/>
      <c r="E976" s="95"/>
      <c r="F976" s="95"/>
      <c r="G976" s="257"/>
    </row>
    <row r="977" spans="1:7" ht="15.75">
      <c r="A977" s="126"/>
      <c r="B977" s="256"/>
      <c r="C977" s="95"/>
      <c r="D977" s="95"/>
      <c r="E977" s="95"/>
      <c r="F977" s="95"/>
      <c r="G977" s="257"/>
    </row>
    <row r="978" spans="1:7" ht="15.75">
      <c r="A978" s="126"/>
      <c r="B978" s="256"/>
      <c r="C978" s="95"/>
      <c r="D978" s="95"/>
      <c r="E978" s="95"/>
      <c r="F978" s="95"/>
      <c r="G978" s="257"/>
    </row>
    <row r="979" spans="1:7" ht="15.75">
      <c r="A979" s="126"/>
      <c r="B979" s="256"/>
      <c r="C979" s="95"/>
      <c r="D979" s="95"/>
      <c r="E979" s="95"/>
      <c r="F979" s="95"/>
      <c r="G979" s="257"/>
    </row>
    <row r="980" spans="1:7" ht="15.75">
      <c r="A980" s="126"/>
      <c r="B980" s="256"/>
      <c r="C980" s="95"/>
      <c r="D980" s="95"/>
      <c r="E980" s="95"/>
      <c r="F980" s="95"/>
      <c r="G980" s="257"/>
    </row>
    <row r="981" spans="1:7" ht="15.75">
      <c r="A981" s="126"/>
      <c r="B981" s="256"/>
      <c r="C981" s="95"/>
      <c r="D981" s="95"/>
      <c r="E981" s="95"/>
      <c r="F981" s="95"/>
      <c r="G981" s="257"/>
    </row>
    <row r="982" spans="1:7" ht="15.75">
      <c r="A982" s="126"/>
      <c r="B982" s="256"/>
      <c r="C982" s="95"/>
      <c r="D982" s="95"/>
      <c r="E982" s="95"/>
      <c r="F982" s="95"/>
      <c r="G982" s="257"/>
    </row>
    <row r="983" spans="1:7" ht="15.75">
      <c r="A983" s="126"/>
      <c r="B983" s="256"/>
      <c r="C983" s="95"/>
      <c r="D983" s="95"/>
      <c r="E983" s="95"/>
      <c r="F983" s="95"/>
      <c r="G983" s="257"/>
    </row>
    <row r="984" spans="1:7" ht="15.75">
      <c r="A984" s="126"/>
      <c r="B984" s="256"/>
      <c r="C984" s="95"/>
      <c r="D984" s="95"/>
      <c r="E984" s="95"/>
      <c r="F984" s="95"/>
      <c r="G984" s="257"/>
    </row>
    <row r="985" spans="1:7" ht="15.75">
      <c r="A985" s="126"/>
      <c r="B985" s="256"/>
      <c r="C985" s="95"/>
      <c r="D985" s="95"/>
      <c r="E985" s="95"/>
      <c r="F985" s="95"/>
      <c r="G985" s="257"/>
    </row>
    <row r="986" spans="1:7" ht="15.75">
      <c r="A986" s="126"/>
      <c r="B986" s="256"/>
      <c r="C986" s="95"/>
      <c r="D986" s="95"/>
      <c r="E986" s="95"/>
      <c r="F986" s="95"/>
      <c r="G986" s="257"/>
    </row>
    <row r="987" spans="1:7" ht="15.75">
      <c r="A987" s="126"/>
      <c r="B987" s="256"/>
      <c r="C987" s="95"/>
      <c r="D987" s="95"/>
      <c r="E987" s="95"/>
      <c r="F987" s="95"/>
      <c r="G987" s="257"/>
    </row>
    <row r="988" spans="1:7" ht="15.75">
      <c r="A988" s="126"/>
      <c r="B988" s="256"/>
      <c r="C988" s="95"/>
      <c r="D988" s="95"/>
      <c r="E988" s="95"/>
      <c r="F988" s="95"/>
      <c r="G988" s="257"/>
    </row>
    <row r="989" spans="1:7" ht="15.75">
      <c r="A989" s="126"/>
      <c r="B989" s="256"/>
      <c r="C989" s="95"/>
      <c r="D989" s="95"/>
      <c r="E989" s="95"/>
      <c r="F989" s="95"/>
      <c r="G989" s="257"/>
    </row>
    <row r="990" spans="1:7" ht="15.75">
      <c r="A990" s="126"/>
      <c r="B990" s="256"/>
      <c r="C990" s="95"/>
      <c r="D990" s="95"/>
      <c r="E990" s="95"/>
      <c r="F990" s="95"/>
      <c r="G990" s="257"/>
    </row>
    <row r="991" spans="1:7" ht="15.75">
      <c r="A991" s="126"/>
      <c r="B991" s="256"/>
      <c r="C991" s="95"/>
      <c r="D991" s="95"/>
      <c r="E991" s="95"/>
      <c r="F991" s="95"/>
      <c r="G991" s="257"/>
    </row>
    <row r="992" spans="1:7" ht="15.75">
      <c r="A992" s="126"/>
      <c r="B992" s="256"/>
      <c r="C992" s="95"/>
      <c r="D992" s="95"/>
      <c r="E992" s="95"/>
      <c r="F992" s="95"/>
      <c r="G992" s="257"/>
    </row>
    <row r="993" spans="1:7" ht="15.75">
      <c r="A993" s="126"/>
      <c r="B993" s="256"/>
      <c r="C993" s="95"/>
      <c r="D993" s="95"/>
      <c r="E993" s="95"/>
      <c r="F993" s="95"/>
      <c r="G993" s="257"/>
    </row>
    <row r="994" spans="1:7" ht="15.75">
      <c r="A994" s="126"/>
      <c r="B994" s="256"/>
      <c r="C994" s="95"/>
      <c r="D994" s="95"/>
      <c r="E994" s="95"/>
      <c r="F994" s="95"/>
      <c r="G994" s="257"/>
    </row>
    <row r="995" spans="1:7" ht="15.75">
      <c r="A995" s="126"/>
      <c r="B995" s="256"/>
      <c r="C995" s="95"/>
      <c r="D995" s="95"/>
      <c r="E995" s="95"/>
      <c r="F995" s="95"/>
      <c r="G995" s="257"/>
    </row>
    <row r="996" spans="1:7" ht="15.75">
      <c r="A996" s="126"/>
      <c r="B996" s="256"/>
      <c r="C996" s="95"/>
      <c r="D996" s="95"/>
      <c r="E996" s="95"/>
      <c r="F996" s="95"/>
      <c r="G996" s="257"/>
    </row>
    <row r="997" spans="1:7" ht="15.75">
      <c r="A997" s="126"/>
      <c r="B997" s="256"/>
      <c r="C997" s="95"/>
      <c r="D997" s="95"/>
      <c r="E997" s="95"/>
      <c r="F997" s="95"/>
      <c r="G997" s="257"/>
    </row>
    <row r="998" spans="1:7" ht="15.75">
      <c r="A998" s="126"/>
      <c r="B998" s="256"/>
      <c r="C998" s="95"/>
      <c r="D998" s="95"/>
      <c r="E998" s="95"/>
      <c r="F998" s="95"/>
      <c r="G998" s="257"/>
    </row>
    <row r="999" spans="1:7" ht="15.75">
      <c r="A999" s="126"/>
      <c r="B999" s="256"/>
      <c r="C999" s="95"/>
      <c r="D999" s="95"/>
      <c r="E999" s="95"/>
      <c r="F999" s="95"/>
      <c r="G999" s="257"/>
    </row>
    <row r="1000" spans="1:7" ht="15.75">
      <c r="A1000" s="126"/>
      <c r="B1000" s="256"/>
      <c r="C1000" s="95"/>
      <c r="D1000" s="95"/>
      <c r="E1000" s="95"/>
      <c r="F1000" s="95"/>
      <c r="G1000" s="257"/>
    </row>
    <row r="1001" spans="1:7" ht="15.75">
      <c r="A1001" s="126"/>
      <c r="B1001" s="256"/>
      <c r="C1001" s="95"/>
      <c r="D1001" s="95"/>
      <c r="E1001" s="95"/>
      <c r="F1001" s="95"/>
      <c r="G1001" s="257"/>
    </row>
    <row r="1002" spans="1:7" ht="15.75">
      <c r="A1002" s="126"/>
      <c r="B1002" s="256"/>
      <c r="C1002" s="95"/>
      <c r="D1002" s="95"/>
      <c r="E1002" s="95"/>
      <c r="F1002" s="95"/>
      <c r="G1002" s="257"/>
    </row>
    <row r="1003" spans="1:7" ht="15.75">
      <c r="A1003" s="126"/>
      <c r="B1003" s="256"/>
      <c r="C1003" s="95"/>
      <c r="D1003" s="95"/>
      <c r="E1003" s="95"/>
      <c r="F1003" s="95"/>
      <c r="G1003" s="257"/>
    </row>
    <row r="1004" spans="1:7" ht="15.75">
      <c r="A1004" s="126"/>
      <c r="B1004" s="256"/>
      <c r="C1004" s="95"/>
      <c r="D1004" s="95"/>
      <c r="E1004" s="95"/>
      <c r="F1004" s="95"/>
      <c r="G1004" s="257"/>
    </row>
    <row r="1005" spans="1:7" ht="15.75">
      <c r="A1005" s="126"/>
      <c r="B1005" s="256"/>
      <c r="C1005" s="95"/>
      <c r="D1005" s="95"/>
      <c r="E1005" s="95"/>
      <c r="F1005" s="95"/>
      <c r="G1005" s="257"/>
    </row>
    <row r="1006" spans="1:7" ht="15.75">
      <c r="A1006" s="126"/>
      <c r="B1006" s="256"/>
      <c r="C1006" s="95"/>
      <c r="D1006" s="95"/>
      <c r="E1006" s="95"/>
      <c r="F1006" s="95"/>
      <c r="G1006" s="257"/>
    </row>
    <row r="1007" spans="1:7" ht="15.75">
      <c r="A1007" s="126"/>
      <c r="B1007" s="256"/>
      <c r="C1007" s="95"/>
      <c r="D1007" s="95"/>
      <c r="E1007" s="95"/>
      <c r="F1007" s="95"/>
      <c r="G1007" s="257"/>
    </row>
    <row r="1008" spans="1:7" ht="15.75">
      <c r="A1008" s="126"/>
      <c r="B1008" s="256"/>
      <c r="C1008" s="95"/>
      <c r="D1008" s="95"/>
      <c r="E1008" s="95"/>
      <c r="F1008" s="95"/>
      <c r="G1008" s="257"/>
    </row>
    <row r="1009" spans="1:7" ht="15.75">
      <c r="A1009" s="126"/>
      <c r="B1009" s="256"/>
      <c r="C1009" s="95"/>
      <c r="D1009" s="95"/>
      <c r="E1009" s="95"/>
      <c r="F1009" s="95"/>
      <c r="G1009" s="257"/>
    </row>
    <row r="1010" spans="1:7" ht="15.75">
      <c r="A1010" s="126"/>
      <c r="B1010" s="256"/>
      <c r="C1010" s="95"/>
      <c r="D1010" s="95"/>
      <c r="E1010" s="95"/>
      <c r="F1010" s="95"/>
      <c r="G1010" s="257"/>
    </row>
    <row r="1011" spans="1:7" ht="15.75">
      <c r="A1011" s="126"/>
      <c r="B1011" s="256"/>
      <c r="C1011" s="95"/>
      <c r="D1011" s="95"/>
      <c r="E1011" s="95"/>
      <c r="F1011" s="95"/>
      <c r="G1011" s="257"/>
    </row>
    <row r="1012" spans="1:7" ht="15.75">
      <c r="A1012" s="126"/>
      <c r="B1012" s="256"/>
      <c r="C1012" s="95"/>
      <c r="D1012" s="95"/>
      <c r="E1012" s="95"/>
      <c r="F1012" s="95"/>
      <c r="G1012" s="257"/>
    </row>
    <row r="1013" spans="1:7" ht="15.75">
      <c r="A1013" s="126"/>
      <c r="B1013" s="256"/>
      <c r="C1013" s="95"/>
      <c r="D1013" s="95"/>
      <c r="E1013" s="95"/>
      <c r="F1013" s="95"/>
      <c r="G1013" s="257"/>
    </row>
    <row r="1014" spans="1:7" ht="15.75">
      <c r="A1014" s="126"/>
      <c r="B1014" s="256"/>
      <c r="C1014" s="95"/>
      <c r="D1014" s="95"/>
      <c r="E1014" s="95"/>
      <c r="F1014" s="95"/>
      <c r="G1014" s="257"/>
    </row>
    <row r="1015" spans="1:7" ht="15.75">
      <c r="A1015" s="126"/>
      <c r="B1015" s="256"/>
      <c r="C1015" s="95"/>
      <c r="D1015" s="95"/>
      <c r="E1015" s="95"/>
      <c r="F1015" s="95"/>
      <c r="G1015" s="257"/>
    </row>
    <row r="1016" spans="1:7" ht="15.75">
      <c r="A1016" s="126"/>
      <c r="B1016" s="256"/>
      <c r="C1016" s="95"/>
      <c r="D1016" s="95"/>
      <c r="E1016" s="95"/>
      <c r="F1016" s="95"/>
      <c r="G1016" s="257"/>
    </row>
    <row r="1017" spans="1:7" ht="15.75">
      <c r="A1017" s="126"/>
      <c r="B1017" s="256"/>
      <c r="C1017" s="95"/>
      <c r="D1017" s="95"/>
      <c r="E1017" s="95"/>
      <c r="F1017" s="95"/>
      <c r="G1017" s="257"/>
    </row>
    <row r="1018" spans="1:7" ht="15.75">
      <c r="A1018" s="126"/>
      <c r="B1018" s="256"/>
      <c r="C1018" s="95"/>
      <c r="D1018" s="95"/>
      <c r="E1018" s="95"/>
      <c r="F1018" s="95"/>
      <c r="G1018" s="257"/>
    </row>
    <row r="1019" spans="1:7" ht="15.75">
      <c r="A1019" s="126"/>
      <c r="B1019" s="256"/>
      <c r="C1019" s="95"/>
      <c r="D1019" s="95"/>
      <c r="E1019" s="95"/>
      <c r="F1019" s="95"/>
      <c r="G1019" s="257"/>
    </row>
    <row r="1020" spans="1:7" ht="15.75">
      <c r="A1020" s="126"/>
      <c r="B1020" s="256"/>
      <c r="C1020" s="95"/>
      <c r="D1020" s="95"/>
      <c r="E1020" s="95"/>
      <c r="F1020" s="95"/>
      <c r="G1020" s="257"/>
    </row>
    <row r="1021" spans="1:7" ht="15.75">
      <c r="A1021" s="126"/>
      <c r="B1021" s="256"/>
      <c r="C1021" s="95"/>
      <c r="D1021" s="95"/>
      <c r="E1021" s="95"/>
      <c r="F1021" s="95"/>
      <c r="G1021" s="257"/>
    </row>
    <row r="1022" spans="1:7" ht="15.75">
      <c r="A1022" s="126"/>
      <c r="B1022" s="256"/>
      <c r="C1022" s="95"/>
      <c r="D1022" s="95"/>
      <c r="E1022" s="95"/>
      <c r="F1022" s="95"/>
      <c r="G1022" s="257"/>
    </row>
    <row r="1023" spans="1:7" ht="15.75">
      <c r="A1023" s="126"/>
      <c r="B1023" s="256"/>
      <c r="C1023" s="95"/>
      <c r="D1023" s="95"/>
      <c r="E1023" s="95"/>
      <c r="F1023" s="95"/>
      <c r="G1023" s="257"/>
    </row>
    <row r="1024" spans="1:7" ht="15.75">
      <c r="A1024" s="126"/>
      <c r="B1024" s="256"/>
      <c r="C1024" s="95"/>
      <c r="D1024" s="95"/>
      <c r="E1024" s="95"/>
      <c r="F1024" s="95"/>
      <c r="G1024" s="257"/>
    </row>
    <row r="1025" spans="1:7" ht="15.75">
      <c r="A1025" s="126"/>
      <c r="B1025" s="256"/>
      <c r="C1025" s="95"/>
      <c r="D1025" s="95"/>
      <c r="E1025" s="95"/>
      <c r="F1025" s="95"/>
      <c r="G1025" s="257"/>
    </row>
    <row r="1026" spans="1:7" ht="15.75">
      <c r="A1026" s="126"/>
      <c r="B1026" s="256"/>
      <c r="C1026" s="95"/>
      <c r="D1026" s="95"/>
      <c r="E1026" s="95"/>
      <c r="F1026" s="95"/>
      <c r="G1026" s="257"/>
    </row>
    <row r="1027" spans="1:7" ht="15.75">
      <c r="A1027" s="126"/>
      <c r="B1027" s="256"/>
      <c r="C1027" s="95"/>
      <c r="D1027" s="95"/>
      <c r="E1027" s="95"/>
      <c r="F1027" s="95"/>
      <c r="G1027" s="257"/>
    </row>
    <row r="1028" spans="1:7" ht="15.75">
      <c r="A1028" s="126"/>
      <c r="B1028" s="256"/>
      <c r="C1028" s="95"/>
      <c r="D1028" s="95"/>
      <c r="E1028" s="95"/>
      <c r="F1028" s="95"/>
      <c r="G1028" s="257"/>
    </row>
    <row r="1029" spans="1:7" ht="15.75">
      <c r="A1029" s="126"/>
      <c r="B1029" s="256"/>
      <c r="C1029" s="95"/>
      <c r="D1029" s="95"/>
      <c r="E1029" s="95"/>
      <c r="F1029" s="95"/>
      <c r="G1029" s="257"/>
    </row>
    <row r="1030" spans="1:7" ht="15.75">
      <c r="A1030" s="126"/>
      <c r="B1030" s="256"/>
      <c r="C1030" s="95"/>
      <c r="D1030" s="95"/>
      <c r="E1030" s="95"/>
      <c r="F1030" s="95"/>
      <c r="G1030" s="257"/>
    </row>
    <row r="1031" spans="1:7" ht="15.75">
      <c r="A1031" s="126"/>
      <c r="B1031" s="256"/>
      <c r="C1031" s="95"/>
      <c r="D1031" s="95"/>
      <c r="E1031" s="95"/>
      <c r="F1031" s="95"/>
      <c r="G1031" s="257"/>
    </row>
    <row r="1032" spans="1:7" ht="15.75">
      <c r="A1032" s="126"/>
      <c r="B1032" s="256"/>
      <c r="C1032" s="95"/>
      <c r="D1032" s="95"/>
      <c r="E1032" s="95"/>
      <c r="F1032" s="95"/>
      <c r="G1032" s="257"/>
    </row>
    <row r="1033" spans="1:7" ht="15.75">
      <c r="A1033" s="126"/>
      <c r="B1033" s="256"/>
      <c r="C1033" s="95"/>
      <c r="D1033" s="95"/>
      <c r="E1033" s="95"/>
      <c r="F1033" s="95"/>
      <c r="G1033" s="257"/>
    </row>
    <row r="1034" spans="1:7" ht="15.75">
      <c r="A1034" s="126"/>
      <c r="B1034" s="256"/>
      <c r="C1034" s="95"/>
      <c r="D1034" s="95"/>
      <c r="E1034" s="95"/>
      <c r="F1034" s="95"/>
      <c r="G1034" s="257"/>
    </row>
    <row r="1035" spans="1:7" ht="15.75">
      <c r="A1035" s="126"/>
      <c r="B1035" s="256"/>
      <c r="C1035" s="95"/>
      <c r="D1035" s="95"/>
      <c r="E1035" s="95"/>
      <c r="F1035" s="95"/>
      <c r="G1035" s="257"/>
    </row>
    <row r="1036" spans="1:7" ht="15.75">
      <c r="A1036" s="126"/>
      <c r="B1036" s="256"/>
      <c r="C1036" s="95"/>
      <c r="D1036" s="95"/>
      <c r="E1036" s="95"/>
      <c r="F1036" s="95"/>
      <c r="G1036" s="257"/>
    </row>
    <row r="1037" spans="1:7" ht="15.75">
      <c r="A1037" s="126"/>
      <c r="B1037" s="256"/>
      <c r="C1037" s="95"/>
      <c r="D1037" s="95"/>
      <c r="E1037" s="95"/>
      <c r="F1037" s="95"/>
      <c r="G1037" s="257"/>
    </row>
    <row r="1038" spans="1:7" ht="15.75">
      <c r="A1038" s="126"/>
      <c r="B1038" s="256"/>
      <c r="C1038" s="95"/>
      <c r="D1038" s="95"/>
      <c r="E1038" s="95"/>
      <c r="F1038" s="95"/>
      <c r="G1038" s="257"/>
    </row>
    <row r="1039" spans="1:7" ht="15.75">
      <c r="A1039" s="126"/>
      <c r="B1039" s="256"/>
      <c r="C1039" s="95"/>
      <c r="D1039" s="95"/>
      <c r="E1039" s="95"/>
      <c r="F1039" s="95"/>
      <c r="G1039" s="257"/>
    </row>
    <row r="1040" spans="1:7" ht="15.75">
      <c r="A1040" s="126"/>
      <c r="B1040" s="256"/>
      <c r="C1040" s="95"/>
      <c r="D1040" s="95"/>
      <c r="E1040" s="95"/>
      <c r="F1040" s="95"/>
      <c r="G1040" s="257"/>
    </row>
    <row r="1041" spans="1:7" ht="15.75">
      <c r="A1041" s="126"/>
      <c r="B1041" s="256"/>
      <c r="C1041" s="95"/>
      <c r="D1041" s="95"/>
      <c r="E1041" s="95"/>
      <c r="F1041" s="95"/>
      <c r="G1041" s="257"/>
    </row>
    <row r="1042" spans="1:7" ht="15.75">
      <c r="A1042" s="126"/>
      <c r="B1042" s="256"/>
      <c r="C1042" s="95"/>
      <c r="D1042" s="95"/>
      <c r="E1042" s="95"/>
      <c r="F1042" s="95"/>
      <c r="G1042" s="257"/>
    </row>
    <row r="1043" spans="1:7" ht="15.75">
      <c r="A1043" s="126"/>
      <c r="B1043" s="256"/>
      <c r="C1043" s="95"/>
      <c r="D1043" s="95"/>
      <c r="E1043" s="95"/>
      <c r="F1043" s="95"/>
      <c r="G1043" s="257"/>
    </row>
    <row r="1044" spans="1:7" ht="15.75">
      <c r="A1044" s="126"/>
      <c r="B1044" s="256"/>
      <c r="C1044" s="95"/>
      <c r="D1044" s="95"/>
      <c r="E1044" s="95"/>
      <c r="F1044" s="95"/>
      <c r="G1044" s="257"/>
    </row>
    <row r="1045" spans="1:7" ht="15.75">
      <c r="A1045" s="126"/>
      <c r="B1045" s="256"/>
      <c r="C1045" s="95"/>
      <c r="D1045" s="95"/>
      <c r="E1045" s="95"/>
      <c r="F1045" s="95"/>
      <c r="G1045" s="257"/>
    </row>
    <row r="1046" spans="1:7" ht="15.75">
      <c r="A1046" s="126"/>
      <c r="B1046" s="256"/>
      <c r="C1046" s="95"/>
      <c r="D1046" s="95"/>
      <c r="E1046" s="95"/>
      <c r="F1046" s="95"/>
      <c r="G1046" s="257"/>
    </row>
    <row r="1047" spans="1:7" ht="15.75">
      <c r="A1047" s="126"/>
      <c r="B1047" s="256"/>
      <c r="C1047" s="95"/>
      <c r="D1047" s="95"/>
      <c r="E1047" s="95"/>
      <c r="F1047" s="95"/>
      <c r="G1047" s="257"/>
    </row>
    <row r="1048" spans="1:7" ht="15.75">
      <c r="A1048" s="126"/>
      <c r="B1048" s="256"/>
      <c r="C1048" s="95"/>
      <c r="D1048" s="95"/>
      <c r="E1048" s="95"/>
      <c r="F1048" s="95"/>
      <c r="G1048" s="257"/>
    </row>
    <row r="1049" spans="1:7" ht="15.75">
      <c r="A1049" s="126"/>
      <c r="B1049" s="256"/>
      <c r="C1049" s="95"/>
      <c r="D1049" s="95"/>
      <c r="E1049" s="95"/>
      <c r="F1049" s="95"/>
      <c r="G1049" s="257"/>
    </row>
    <row r="1050" spans="1:7" ht="15.75">
      <c r="A1050" s="126"/>
      <c r="B1050" s="256"/>
      <c r="C1050" s="95"/>
      <c r="D1050" s="95"/>
      <c r="E1050" s="95"/>
      <c r="F1050" s="95"/>
      <c r="G1050" s="257"/>
    </row>
    <row r="1051" spans="1:7" ht="15.75">
      <c r="A1051" s="126"/>
      <c r="B1051" s="256"/>
      <c r="C1051" s="95"/>
      <c r="D1051" s="95"/>
      <c r="E1051" s="95"/>
      <c r="F1051" s="95"/>
      <c r="G1051" s="257"/>
    </row>
    <row r="1052" spans="1:7" ht="15.75">
      <c r="A1052" s="126"/>
      <c r="B1052" s="256"/>
      <c r="C1052" s="95"/>
      <c r="D1052" s="95"/>
      <c r="E1052" s="95"/>
      <c r="F1052" s="95"/>
      <c r="G1052" s="257"/>
    </row>
    <row r="1053" spans="1:7" ht="15.75">
      <c r="A1053" s="126"/>
      <c r="B1053" s="256"/>
      <c r="C1053" s="95"/>
      <c r="D1053" s="95"/>
      <c r="E1053" s="95"/>
      <c r="F1053" s="95"/>
      <c r="G1053" s="257"/>
    </row>
    <row r="1054" spans="1:7" ht="15.75">
      <c r="A1054" s="126"/>
      <c r="B1054" s="256"/>
      <c r="C1054" s="95"/>
      <c r="D1054" s="95"/>
      <c r="E1054" s="95"/>
      <c r="F1054" s="95"/>
      <c r="G1054" s="257"/>
    </row>
    <row r="1055" spans="1:7" ht="15.75">
      <c r="A1055" s="126"/>
      <c r="B1055" s="256"/>
      <c r="C1055" s="95"/>
      <c r="D1055" s="95"/>
      <c r="E1055" s="95"/>
      <c r="F1055" s="95"/>
      <c r="G1055" s="257"/>
    </row>
    <row r="1056" spans="1:7" ht="15.75">
      <c r="A1056" s="126"/>
      <c r="B1056" s="256"/>
      <c r="C1056" s="95"/>
      <c r="D1056" s="95"/>
      <c r="E1056" s="95"/>
      <c r="F1056" s="95"/>
      <c r="G1056" s="257"/>
    </row>
    <row r="1057" spans="1:7" ht="15.75">
      <c r="A1057" s="126"/>
      <c r="B1057" s="256"/>
      <c r="C1057" s="95"/>
      <c r="D1057" s="95"/>
      <c r="E1057" s="95"/>
      <c r="F1057" s="95"/>
      <c r="G1057" s="257"/>
    </row>
    <row r="1058" spans="1:7" ht="15.75">
      <c r="A1058" s="126"/>
      <c r="B1058" s="256"/>
      <c r="C1058" s="95"/>
      <c r="D1058" s="95"/>
      <c r="E1058" s="95"/>
      <c r="F1058" s="95"/>
      <c r="G1058" s="257"/>
    </row>
    <row r="1059" spans="1:7" ht="15.75">
      <c r="A1059" s="126"/>
      <c r="B1059" s="256"/>
      <c r="C1059" s="95"/>
      <c r="D1059" s="95"/>
      <c r="E1059" s="95"/>
      <c r="F1059" s="95"/>
      <c r="G1059" s="257"/>
    </row>
    <row r="1060" spans="1:7" ht="15.75">
      <c r="A1060" s="126"/>
      <c r="B1060" s="256"/>
      <c r="C1060" s="95"/>
      <c r="D1060" s="95"/>
      <c r="E1060" s="95"/>
      <c r="F1060" s="95"/>
      <c r="G1060" s="257"/>
    </row>
    <row r="1061" spans="1:7" ht="15.75">
      <c r="A1061" s="126"/>
      <c r="B1061" s="256"/>
      <c r="C1061" s="95"/>
      <c r="D1061" s="95"/>
      <c r="E1061" s="95"/>
      <c r="F1061" s="95"/>
      <c r="G1061" s="257"/>
    </row>
    <row r="1062" spans="1:7" ht="15.75">
      <c r="A1062" s="126"/>
      <c r="B1062" s="256"/>
      <c r="C1062" s="95"/>
      <c r="D1062" s="95"/>
      <c r="E1062" s="95"/>
      <c r="F1062" s="95"/>
      <c r="G1062" s="257"/>
    </row>
    <row r="1063" spans="1:7" ht="15.75">
      <c r="A1063" s="126"/>
      <c r="B1063" s="256"/>
      <c r="C1063" s="95"/>
      <c r="D1063" s="95"/>
      <c r="E1063" s="95"/>
      <c r="F1063" s="95"/>
      <c r="G1063" s="257"/>
    </row>
    <row r="1064" spans="1:7" ht="15.75">
      <c r="A1064" s="126"/>
      <c r="B1064" s="256"/>
      <c r="C1064" s="95"/>
      <c r="D1064" s="95"/>
      <c r="E1064" s="95"/>
      <c r="F1064" s="95"/>
      <c r="G1064" s="257"/>
    </row>
    <row r="1065" spans="1:7" ht="15.75">
      <c r="A1065" s="126"/>
      <c r="B1065" s="256"/>
      <c r="C1065" s="95"/>
      <c r="D1065" s="95"/>
      <c r="E1065" s="95"/>
      <c r="F1065" s="95"/>
      <c r="G1065" s="257"/>
    </row>
    <row r="1066" spans="1:7" ht="15.75">
      <c r="A1066" s="126"/>
      <c r="B1066" s="256"/>
      <c r="C1066" s="95"/>
      <c r="D1066" s="95"/>
      <c r="E1066" s="95"/>
      <c r="F1066" s="95"/>
      <c r="G1066" s="257"/>
    </row>
    <row r="1067" spans="1:7" ht="15.75">
      <c r="A1067" s="126"/>
      <c r="B1067" s="256"/>
      <c r="C1067" s="95"/>
      <c r="D1067" s="95"/>
      <c r="E1067" s="95"/>
      <c r="F1067" s="95"/>
      <c r="G1067" s="257"/>
    </row>
    <row r="1068" spans="1:7" ht="15.75">
      <c r="A1068" s="126"/>
      <c r="B1068" s="256"/>
      <c r="C1068" s="95"/>
      <c r="D1068" s="95"/>
      <c r="E1068" s="95"/>
      <c r="F1068" s="95"/>
      <c r="G1068" s="257"/>
    </row>
    <row r="1069" spans="1:7" ht="15.75">
      <c r="A1069" s="126"/>
      <c r="B1069" s="256"/>
      <c r="C1069" s="95"/>
      <c r="D1069" s="95"/>
      <c r="E1069" s="95"/>
      <c r="F1069" s="95"/>
      <c r="G1069" s="257"/>
    </row>
    <row r="1070" spans="1:7" ht="15.75">
      <c r="A1070" s="126"/>
      <c r="B1070" s="256"/>
      <c r="C1070" s="95"/>
      <c r="D1070" s="95"/>
      <c r="E1070" s="95"/>
      <c r="F1070" s="95"/>
      <c r="G1070" s="257"/>
    </row>
    <row r="1071" spans="1:7" ht="15.75">
      <c r="A1071" s="126"/>
      <c r="B1071" s="256"/>
      <c r="C1071" s="95"/>
      <c r="D1071" s="95"/>
      <c r="E1071" s="95"/>
      <c r="F1071" s="95"/>
      <c r="G1071" s="257"/>
    </row>
    <row r="1072" spans="1:7" ht="15.75">
      <c r="A1072" s="126"/>
      <c r="B1072" s="256"/>
      <c r="C1072" s="95"/>
      <c r="D1072" s="95"/>
      <c r="E1072" s="95"/>
      <c r="F1072" s="95"/>
      <c r="G1072" s="257"/>
    </row>
    <row r="1073" spans="1:7" ht="15.75">
      <c r="A1073" s="126"/>
      <c r="B1073" s="256"/>
      <c r="C1073" s="95"/>
      <c r="D1073" s="95"/>
      <c r="E1073" s="95"/>
      <c r="F1073" s="95"/>
      <c r="G1073" s="257"/>
    </row>
    <row r="1074" spans="1:7" ht="15.75">
      <c r="A1074" s="126"/>
      <c r="B1074" s="256"/>
      <c r="C1074" s="95"/>
      <c r="D1074" s="95"/>
      <c r="E1074" s="95"/>
      <c r="F1074" s="95"/>
      <c r="G1074" s="257"/>
    </row>
    <row r="1075" spans="1:7" ht="15.75">
      <c r="A1075" s="126"/>
      <c r="B1075" s="256"/>
      <c r="C1075" s="95"/>
      <c r="D1075" s="95"/>
      <c r="E1075" s="95"/>
      <c r="F1075" s="95"/>
      <c r="G1075" s="257"/>
    </row>
    <row r="1076" spans="1:7" ht="15.75">
      <c r="A1076" s="126"/>
      <c r="B1076" s="256"/>
      <c r="C1076" s="95"/>
      <c r="D1076" s="95"/>
      <c r="E1076" s="95"/>
      <c r="F1076" s="95"/>
      <c r="G1076" s="257"/>
    </row>
    <row r="1077" spans="1:7" ht="15.75">
      <c r="A1077" s="126"/>
      <c r="B1077" s="256"/>
      <c r="C1077" s="95"/>
      <c r="D1077" s="95"/>
      <c r="E1077" s="95"/>
      <c r="F1077" s="95"/>
      <c r="G1077" s="257"/>
    </row>
    <row r="1078" spans="1:7" ht="15.75">
      <c r="A1078" s="126"/>
      <c r="B1078" s="256"/>
      <c r="C1078" s="95"/>
      <c r="D1078" s="95"/>
      <c r="E1078" s="95"/>
      <c r="F1078" s="95"/>
      <c r="G1078" s="257"/>
    </row>
    <row r="1079" spans="1:7" ht="15.75">
      <c r="A1079" s="126"/>
      <c r="B1079" s="256"/>
      <c r="C1079" s="95"/>
      <c r="D1079" s="95"/>
      <c r="E1079" s="95"/>
      <c r="F1079" s="95"/>
      <c r="G1079" s="257"/>
    </row>
    <row r="1080" spans="1:7" ht="15.75">
      <c r="A1080" s="126"/>
      <c r="B1080" s="256"/>
      <c r="C1080" s="95"/>
      <c r="D1080" s="95"/>
      <c r="E1080" s="95"/>
      <c r="F1080" s="95"/>
      <c r="G1080" s="257"/>
    </row>
    <row r="1081" spans="1:7" ht="15.75">
      <c r="A1081" s="126"/>
      <c r="B1081" s="256"/>
      <c r="C1081" s="95"/>
      <c r="D1081" s="95"/>
      <c r="E1081" s="95"/>
      <c r="F1081" s="95"/>
      <c r="G1081" s="257"/>
    </row>
    <row r="1082" spans="1:7" ht="15.75">
      <c r="A1082" s="126"/>
      <c r="B1082" s="256"/>
      <c r="C1082" s="95"/>
      <c r="D1082" s="95"/>
      <c r="E1082" s="95"/>
      <c r="F1082" s="95"/>
      <c r="G1082" s="257"/>
    </row>
    <row r="1083" spans="1:7" ht="15.75">
      <c r="A1083" s="126"/>
      <c r="B1083" s="256"/>
      <c r="C1083" s="95"/>
      <c r="D1083" s="95"/>
      <c r="E1083" s="95"/>
      <c r="F1083" s="95"/>
      <c r="G1083" s="257"/>
    </row>
    <row r="1084" spans="1:7" ht="15.75">
      <c r="A1084" s="126"/>
      <c r="B1084" s="256"/>
      <c r="C1084" s="95"/>
      <c r="D1084" s="95"/>
      <c r="E1084" s="95"/>
      <c r="F1084" s="95"/>
      <c r="G1084" s="257"/>
    </row>
    <row r="1085" spans="1:7" ht="15.75">
      <c r="A1085" s="126"/>
      <c r="B1085" s="256"/>
      <c r="C1085" s="95"/>
      <c r="D1085" s="95"/>
      <c r="E1085" s="95"/>
      <c r="F1085" s="95"/>
      <c r="G1085" s="257"/>
    </row>
    <row r="1086" spans="1:7" ht="15.75">
      <c r="A1086" s="126"/>
      <c r="B1086" s="256"/>
      <c r="C1086" s="95"/>
      <c r="D1086" s="95"/>
      <c r="E1086" s="95"/>
      <c r="F1086" s="95"/>
      <c r="G1086" s="257"/>
    </row>
    <row r="1087" spans="1:7" ht="15.75">
      <c r="A1087" s="126"/>
      <c r="B1087" s="256"/>
      <c r="C1087" s="95"/>
      <c r="D1087" s="95"/>
      <c r="E1087" s="95"/>
      <c r="F1087" s="95"/>
      <c r="G1087" s="257"/>
    </row>
    <row r="1088" spans="1:7" ht="15.75">
      <c r="A1088" s="126"/>
      <c r="B1088" s="256"/>
      <c r="C1088" s="95"/>
      <c r="D1088" s="95"/>
      <c r="E1088" s="95"/>
      <c r="F1088" s="95"/>
      <c r="G1088" s="257"/>
    </row>
    <row r="1089" spans="1:7" ht="15.75">
      <c r="A1089" s="126"/>
      <c r="B1089" s="256"/>
      <c r="C1089" s="95"/>
      <c r="D1089" s="95"/>
      <c r="E1089" s="95"/>
      <c r="F1089" s="95"/>
      <c r="G1089" s="257"/>
    </row>
    <row r="1090" spans="1:7" ht="15.75">
      <c r="A1090" s="126"/>
      <c r="B1090" s="256"/>
      <c r="C1090" s="95"/>
      <c r="D1090" s="95"/>
      <c r="E1090" s="95"/>
      <c r="F1090" s="95"/>
      <c r="G1090" s="257"/>
    </row>
    <row r="1091" spans="1:7" ht="15.75">
      <c r="A1091" s="126"/>
      <c r="B1091" s="256"/>
      <c r="C1091" s="95"/>
      <c r="D1091" s="95"/>
      <c r="E1091" s="95"/>
      <c r="F1091" s="95"/>
      <c r="G1091" s="257"/>
    </row>
    <row r="1092" spans="1:7" ht="15.75">
      <c r="A1092" s="126"/>
      <c r="B1092" s="256"/>
      <c r="C1092" s="95"/>
      <c r="D1092" s="95"/>
      <c r="E1092" s="95"/>
      <c r="F1092" s="95"/>
      <c r="G1092" s="257"/>
    </row>
    <row r="1093" spans="1:7" ht="15.75">
      <c r="A1093" s="126"/>
      <c r="B1093" s="256"/>
      <c r="C1093" s="95"/>
      <c r="D1093" s="95"/>
      <c r="E1093" s="95"/>
      <c r="F1093" s="95"/>
      <c r="G1093" s="257"/>
    </row>
    <row r="1094" spans="1:7" ht="15.75">
      <c r="A1094" s="126"/>
      <c r="B1094" s="256"/>
      <c r="C1094" s="95"/>
      <c r="D1094" s="95"/>
      <c r="E1094" s="95"/>
      <c r="F1094" s="95"/>
      <c r="G1094" s="257"/>
    </row>
    <row r="1095" spans="1:7" ht="15.75">
      <c r="A1095" s="126"/>
      <c r="B1095" s="256"/>
      <c r="C1095" s="95"/>
      <c r="D1095" s="95"/>
      <c r="E1095" s="95"/>
      <c r="F1095" s="95"/>
      <c r="G1095" s="257"/>
    </row>
    <row r="1096" spans="1:7" ht="15.75">
      <c r="A1096" s="126"/>
      <c r="B1096" s="256"/>
      <c r="C1096" s="95"/>
      <c r="D1096" s="95"/>
      <c r="E1096" s="95"/>
      <c r="F1096" s="95"/>
      <c r="G1096" s="257"/>
    </row>
    <row r="1097" spans="1:7" ht="15.75">
      <c r="A1097" s="126"/>
      <c r="B1097" s="256"/>
      <c r="C1097" s="95"/>
      <c r="D1097" s="95"/>
      <c r="E1097" s="95"/>
      <c r="F1097" s="95"/>
      <c r="G1097" s="257"/>
    </row>
    <row r="1098" spans="1:7" ht="15.75">
      <c r="A1098" s="126"/>
      <c r="B1098" s="256"/>
      <c r="C1098" s="95"/>
      <c r="D1098" s="95"/>
      <c r="E1098" s="95"/>
      <c r="F1098" s="95"/>
      <c r="G1098" s="257"/>
    </row>
    <row r="1099" spans="1:7" ht="15.75">
      <c r="A1099" s="126"/>
      <c r="B1099" s="256"/>
      <c r="C1099" s="95"/>
      <c r="D1099" s="95"/>
      <c r="E1099" s="95"/>
      <c r="F1099" s="95"/>
      <c r="G1099" s="257"/>
    </row>
    <row r="1100" spans="1:7" ht="15.75">
      <c r="A1100" s="126"/>
      <c r="B1100" s="256"/>
      <c r="C1100" s="95"/>
      <c r="D1100" s="95"/>
      <c r="E1100" s="95"/>
      <c r="F1100" s="95"/>
      <c r="G1100" s="257"/>
    </row>
    <row r="1101" spans="1:7" ht="15.75">
      <c r="A1101" s="126"/>
      <c r="B1101" s="256"/>
      <c r="C1101" s="95"/>
      <c r="D1101" s="95"/>
      <c r="E1101" s="95"/>
      <c r="F1101" s="95"/>
      <c r="G1101" s="257"/>
    </row>
    <row r="1102" spans="1:7" ht="15.75">
      <c r="A1102" s="126"/>
      <c r="B1102" s="256"/>
      <c r="C1102" s="95"/>
      <c r="D1102" s="95"/>
      <c r="E1102" s="95"/>
      <c r="F1102" s="95"/>
      <c r="G1102" s="257"/>
    </row>
    <row r="1103" spans="1:7" ht="15.75">
      <c r="A1103" s="126"/>
      <c r="B1103" s="256"/>
      <c r="C1103" s="95"/>
      <c r="D1103" s="95"/>
      <c r="E1103" s="95"/>
      <c r="F1103" s="95"/>
      <c r="G1103" s="257"/>
    </row>
    <row r="1104" spans="1:7" ht="15.75">
      <c r="A1104" s="126"/>
      <c r="B1104" s="256"/>
      <c r="C1104" s="95"/>
      <c r="D1104" s="95"/>
      <c r="E1104" s="95"/>
      <c r="F1104" s="95"/>
      <c r="G1104" s="257"/>
    </row>
    <row r="1105" spans="1:7" ht="15.75">
      <c r="A1105" s="126"/>
      <c r="B1105" s="256"/>
      <c r="C1105" s="95"/>
      <c r="D1105" s="95"/>
      <c r="E1105" s="95"/>
      <c r="F1105" s="95"/>
      <c r="G1105" s="257"/>
    </row>
    <row r="1106" spans="1:7" ht="15.75">
      <c r="A1106" s="126"/>
      <c r="B1106" s="256"/>
      <c r="C1106" s="95"/>
      <c r="D1106" s="95"/>
      <c r="E1106" s="95"/>
      <c r="F1106" s="95"/>
      <c r="G1106" s="257"/>
    </row>
    <row r="1107" spans="1:7" ht="15.75">
      <c r="A1107" s="126"/>
      <c r="B1107" s="256"/>
      <c r="C1107" s="95"/>
      <c r="D1107" s="95"/>
      <c r="E1107" s="95"/>
      <c r="F1107" s="95"/>
      <c r="G1107" s="257"/>
    </row>
    <row r="1108" spans="1:7" ht="15.75">
      <c r="A1108" s="126"/>
      <c r="B1108" s="256"/>
      <c r="C1108" s="95"/>
      <c r="D1108" s="95"/>
      <c r="E1108" s="95"/>
      <c r="F1108" s="95"/>
      <c r="G1108" s="257"/>
    </row>
    <row r="1109" spans="1:7" ht="15.75">
      <c r="A1109" s="126"/>
      <c r="B1109" s="256"/>
      <c r="C1109" s="95"/>
      <c r="D1109" s="95"/>
      <c r="E1109" s="95"/>
      <c r="F1109" s="95"/>
      <c r="G1109" s="257"/>
    </row>
    <row r="1110" spans="1:7" ht="15.75">
      <c r="A1110" s="126"/>
      <c r="B1110" s="256"/>
      <c r="C1110" s="95"/>
      <c r="D1110" s="95"/>
      <c r="E1110" s="95"/>
      <c r="F1110" s="95"/>
      <c r="G1110" s="257"/>
    </row>
    <row r="1111" spans="1:7" ht="15.75">
      <c r="A1111" s="126"/>
      <c r="B1111" s="256"/>
      <c r="C1111" s="95"/>
      <c r="D1111" s="95"/>
      <c r="E1111" s="95"/>
      <c r="F1111" s="95"/>
      <c r="G1111" s="257"/>
    </row>
    <row r="1112" spans="1:7" ht="15.75">
      <c r="A1112" s="126"/>
      <c r="B1112" s="256"/>
      <c r="C1112" s="95"/>
      <c r="D1112" s="95"/>
      <c r="E1112" s="95"/>
      <c r="F1112" s="95"/>
      <c r="G1112" s="257"/>
    </row>
    <row r="1113" spans="1:7" ht="15.75">
      <c r="A1113" s="126"/>
      <c r="B1113" s="256"/>
      <c r="C1113" s="95"/>
      <c r="D1113" s="95"/>
      <c r="E1113" s="95"/>
      <c r="F1113" s="95"/>
      <c r="G1113" s="257"/>
    </row>
    <row r="1114" spans="1:7" ht="15.75">
      <c r="A1114" s="126"/>
      <c r="B1114" s="256"/>
      <c r="C1114" s="95"/>
      <c r="D1114" s="95"/>
      <c r="E1114" s="95"/>
      <c r="F1114" s="95"/>
      <c r="G1114" s="257"/>
    </row>
    <row r="1115" spans="1:7" ht="15.75">
      <c r="A1115" s="126"/>
      <c r="B1115" s="256"/>
      <c r="C1115" s="95"/>
      <c r="D1115" s="95"/>
      <c r="E1115" s="95"/>
      <c r="F1115" s="95"/>
      <c r="G1115" s="257"/>
    </row>
    <row r="1116" spans="1:7" ht="15.75">
      <c r="A1116" s="126"/>
      <c r="B1116" s="256"/>
      <c r="C1116" s="95"/>
      <c r="D1116" s="95"/>
      <c r="E1116" s="95"/>
      <c r="F1116" s="95"/>
      <c r="G1116" s="257"/>
    </row>
    <row r="1117" spans="1:7" ht="15.75">
      <c r="A1117" s="126"/>
      <c r="B1117" s="256"/>
      <c r="C1117" s="95"/>
      <c r="D1117" s="95"/>
      <c r="E1117" s="95"/>
      <c r="F1117" s="95"/>
      <c r="G1117" s="257"/>
    </row>
    <row r="1118" spans="1:7" ht="15.75">
      <c r="A1118" s="126"/>
      <c r="B1118" s="256"/>
      <c r="C1118" s="95"/>
      <c r="D1118" s="95"/>
      <c r="E1118" s="95"/>
      <c r="F1118" s="95"/>
      <c r="G1118" s="257"/>
    </row>
    <row r="1119" spans="1:7" ht="15.75">
      <c r="A1119" s="126"/>
      <c r="B1119" s="256"/>
      <c r="C1119" s="95"/>
      <c r="D1119" s="95"/>
      <c r="E1119" s="95"/>
      <c r="F1119" s="95"/>
      <c r="G1119" s="257"/>
    </row>
    <row r="1120" spans="1:7" ht="15.75">
      <c r="A1120" s="126"/>
      <c r="B1120" s="256"/>
      <c r="C1120" s="95"/>
      <c r="D1120" s="95"/>
      <c r="E1120" s="95"/>
      <c r="F1120" s="95"/>
      <c r="G1120" s="257"/>
    </row>
    <row r="1121" spans="1:7" ht="15.75">
      <c r="A1121" s="126"/>
      <c r="B1121" s="256"/>
      <c r="C1121" s="95"/>
      <c r="D1121" s="95"/>
      <c r="E1121" s="95"/>
      <c r="F1121" s="95"/>
      <c r="G1121" s="257"/>
    </row>
    <row r="1122" spans="1:7" ht="15.75">
      <c r="A1122" s="126"/>
      <c r="B1122" s="256"/>
      <c r="C1122" s="95"/>
      <c r="D1122" s="95"/>
      <c r="E1122" s="95"/>
      <c r="F1122" s="95"/>
      <c r="G1122" s="257"/>
    </row>
    <row r="1123" spans="1:7" ht="15.75">
      <c r="A1123" s="126"/>
      <c r="B1123" s="256"/>
      <c r="C1123" s="95"/>
      <c r="D1123" s="95"/>
      <c r="E1123" s="95"/>
      <c r="F1123" s="95"/>
      <c r="G1123" s="257"/>
    </row>
    <row r="1124" spans="1:7" ht="15.75">
      <c r="A1124" s="126"/>
      <c r="B1124" s="256"/>
      <c r="C1124" s="95"/>
      <c r="D1124" s="95"/>
      <c r="E1124" s="95"/>
      <c r="F1124" s="95"/>
      <c r="G1124" s="257"/>
    </row>
    <row r="1125" spans="1:7" ht="15.75">
      <c r="A1125" s="126"/>
      <c r="B1125" s="256"/>
      <c r="C1125" s="95"/>
      <c r="D1125" s="95"/>
      <c r="E1125" s="95"/>
      <c r="F1125" s="95"/>
      <c r="G1125" s="257"/>
    </row>
    <row r="1126" spans="1:7" ht="15.75">
      <c r="A1126" s="126"/>
      <c r="B1126" s="256"/>
      <c r="C1126" s="95"/>
      <c r="D1126" s="95"/>
      <c r="E1126" s="95"/>
      <c r="F1126" s="95"/>
      <c r="G1126" s="257"/>
    </row>
    <row r="1127" spans="1:7" ht="15.75">
      <c r="A1127" s="126"/>
      <c r="B1127" s="256"/>
      <c r="C1127" s="95"/>
      <c r="D1127" s="95"/>
      <c r="E1127" s="95"/>
      <c r="F1127" s="95"/>
      <c r="G1127" s="257"/>
    </row>
    <row r="1128" spans="1:7" ht="15.75">
      <c r="A1128" s="126"/>
      <c r="B1128" s="256"/>
      <c r="C1128" s="95"/>
      <c r="D1128" s="95"/>
      <c r="E1128" s="95"/>
      <c r="F1128" s="95"/>
      <c r="G1128" s="257"/>
    </row>
    <row r="1129" spans="1:7" ht="15.75">
      <c r="A1129" s="126"/>
      <c r="B1129" s="256"/>
      <c r="C1129" s="95"/>
      <c r="D1129" s="95"/>
      <c r="E1129" s="95"/>
      <c r="F1129" s="95"/>
      <c r="G1129" s="257"/>
    </row>
    <row r="1130" spans="1:7" ht="15.75">
      <c r="A1130" s="126"/>
      <c r="B1130" s="256"/>
      <c r="C1130" s="95"/>
      <c r="D1130" s="95"/>
      <c r="E1130" s="95"/>
      <c r="F1130" s="95"/>
      <c r="G1130" s="257"/>
    </row>
    <row r="1131" spans="1:7" ht="15.75">
      <c r="A1131" s="126"/>
      <c r="B1131" s="256"/>
      <c r="C1131" s="95"/>
      <c r="D1131" s="95"/>
      <c r="E1131" s="95"/>
      <c r="F1131" s="95"/>
      <c r="G1131" s="257"/>
    </row>
    <row r="1132" spans="1:7" ht="15.75">
      <c r="A1132" s="126"/>
      <c r="B1132" s="256"/>
      <c r="C1132" s="95"/>
      <c r="D1132" s="95"/>
      <c r="E1132" s="95"/>
      <c r="F1132" s="95"/>
      <c r="G1132" s="257"/>
    </row>
    <row r="1133" spans="1:7" ht="15.75">
      <c r="A1133" s="126"/>
      <c r="B1133" s="256"/>
      <c r="C1133" s="95"/>
      <c r="D1133" s="95"/>
      <c r="E1133" s="95"/>
      <c r="F1133" s="95"/>
      <c r="G1133" s="257"/>
    </row>
    <row r="1134" spans="1:7" ht="15.75">
      <c r="A1134" s="126"/>
      <c r="B1134" s="256"/>
      <c r="C1134" s="95"/>
      <c r="D1134" s="95"/>
      <c r="E1134" s="95"/>
      <c r="F1134" s="95"/>
      <c r="G1134" s="257"/>
    </row>
    <row r="1135" spans="1:7" ht="15.75">
      <c r="A1135" s="126"/>
      <c r="B1135" s="256"/>
      <c r="C1135" s="95"/>
      <c r="D1135" s="95"/>
      <c r="E1135" s="95"/>
      <c r="F1135" s="95"/>
      <c r="G1135" s="257"/>
    </row>
    <row r="1136" spans="1:7" ht="15.75">
      <c r="A1136" s="126"/>
      <c r="B1136" s="256"/>
      <c r="C1136" s="95"/>
      <c r="D1136" s="95"/>
      <c r="E1136" s="95"/>
      <c r="F1136" s="95"/>
      <c r="G1136" s="257"/>
    </row>
    <row r="1137" spans="1:7" ht="15.75">
      <c r="A1137" s="126"/>
      <c r="B1137" s="256"/>
      <c r="C1137" s="95"/>
      <c r="D1137" s="95"/>
      <c r="E1137" s="95"/>
      <c r="F1137" s="95"/>
      <c r="G1137" s="257"/>
    </row>
    <row r="1138" spans="1:7" ht="15.75">
      <c r="A1138" s="126"/>
      <c r="B1138" s="256"/>
      <c r="C1138" s="95"/>
      <c r="D1138" s="95"/>
      <c r="E1138" s="95"/>
      <c r="F1138" s="95"/>
      <c r="G1138" s="257"/>
    </row>
    <row r="1139" spans="1:7" ht="15.75">
      <c r="A1139" s="126"/>
      <c r="B1139" s="256"/>
      <c r="C1139" s="95"/>
      <c r="D1139" s="95"/>
      <c r="E1139" s="95"/>
      <c r="F1139" s="95"/>
      <c r="G1139" s="257"/>
    </row>
    <row r="1140" spans="1:7" ht="15.75">
      <c r="A1140" s="126"/>
      <c r="B1140" s="256"/>
      <c r="C1140" s="95"/>
      <c r="D1140" s="95"/>
      <c r="E1140" s="95"/>
      <c r="F1140" s="95"/>
      <c r="G1140" s="257"/>
    </row>
    <row r="1141" spans="1:7" ht="15.75">
      <c r="A1141" s="126"/>
      <c r="B1141" s="256"/>
      <c r="C1141" s="95"/>
      <c r="D1141" s="95"/>
      <c r="E1141" s="95"/>
      <c r="F1141" s="95"/>
      <c r="G1141" s="257"/>
    </row>
    <row r="1142" spans="1:7" ht="15.75">
      <c r="A1142" s="126"/>
      <c r="B1142" s="256"/>
      <c r="C1142" s="95"/>
      <c r="D1142" s="95"/>
      <c r="E1142" s="95"/>
      <c r="F1142" s="95"/>
      <c r="G1142" s="257"/>
    </row>
    <row r="1143" spans="1:7" ht="15.75">
      <c r="A1143" s="126"/>
      <c r="B1143" s="256"/>
      <c r="C1143" s="95"/>
      <c r="D1143" s="95"/>
      <c r="E1143" s="95"/>
      <c r="F1143" s="95"/>
      <c r="G1143" s="257"/>
    </row>
    <row r="1144" spans="1:7" ht="15.75">
      <c r="A1144" s="126"/>
      <c r="B1144" s="256"/>
      <c r="C1144" s="95"/>
      <c r="D1144" s="95"/>
      <c r="E1144" s="95"/>
      <c r="F1144" s="95"/>
      <c r="G1144" s="257"/>
    </row>
    <row r="1145" spans="1:7" ht="15.75">
      <c r="A1145" s="126"/>
      <c r="B1145" s="256"/>
      <c r="C1145" s="95"/>
      <c r="D1145" s="95"/>
      <c r="E1145" s="95"/>
      <c r="F1145" s="95"/>
      <c r="G1145" s="257"/>
    </row>
    <row r="1146" spans="1:7" ht="15.75">
      <c r="A1146" s="126"/>
      <c r="B1146" s="256"/>
      <c r="C1146" s="95"/>
      <c r="D1146" s="95"/>
      <c r="E1146" s="95"/>
      <c r="F1146" s="95"/>
      <c r="G1146" s="257"/>
    </row>
    <row r="1147" spans="1:7" ht="15.75">
      <c r="A1147" s="126"/>
      <c r="B1147" s="256"/>
      <c r="C1147" s="95"/>
      <c r="D1147" s="95"/>
      <c r="E1147" s="95"/>
      <c r="F1147" s="95"/>
      <c r="G1147" s="257"/>
    </row>
    <row r="1148" spans="1:7" ht="15.75">
      <c r="A1148" s="126"/>
      <c r="B1148" s="256"/>
      <c r="C1148" s="95"/>
      <c r="D1148" s="95"/>
      <c r="E1148" s="95"/>
      <c r="F1148" s="95"/>
      <c r="G1148" s="257"/>
    </row>
    <row r="1149" spans="1:7" ht="15.75">
      <c r="A1149" s="126"/>
      <c r="B1149" s="256"/>
      <c r="C1149" s="95"/>
      <c r="D1149" s="95"/>
      <c r="E1149" s="95"/>
      <c r="F1149" s="95"/>
      <c r="G1149" s="257"/>
    </row>
    <row r="1150" spans="1:7" ht="15.75">
      <c r="A1150" s="126"/>
      <c r="B1150" s="256"/>
      <c r="C1150" s="95"/>
      <c r="D1150" s="95"/>
      <c r="E1150" s="95"/>
      <c r="F1150" s="95"/>
      <c r="G1150" s="257"/>
    </row>
    <row r="1151" spans="1:7" ht="15.75">
      <c r="A1151" s="126"/>
      <c r="B1151" s="256"/>
      <c r="C1151" s="95"/>
      <c r="D1151" s="95"/>
      <c r="E1151" s="95"/>
      <c r="F1151" s="95"/>
      <c r="G1151" s="257"/>
    </row>
    <row r="1152" spans="1:7" ht="15.75">
      <c r="A1152" s="126"/>
      <c r="B1152" s="256"/>
      <c r="C1152" s="95"/>
      <c r="D1152" s="95"/>
      <c r="E1152" s="95"/>
      <c r="F1152" s="95"/>
      <c r="G1152" s="257"/>
    </row>
    <row r="1153" spans="1:7" ht="15.75">
      <c r="A1153" s="126"/>
      <c r="B1153" s="256"/>
      <c r="C1153" s="95"/>
      <c r="D1153" s="95"/>
      <c r="E1153" s="95"/>
      <c r="F1153" s="95"/>
      <c r="G1153" s="257"/>
    </row>
    <row r="1154" spans="1:7" ht="15.75">
      <c r="A1154" s="126"/>
      <c r="B1154" s="256"/>
      <c r="C1154" s="95"/>
      <c r="D1154" s="95"/>
      <c r="E1154" s="95"/>
      <c r="F1154" s="95"/>
      <c r="G1154" s="257"/>
    </row>
    <row r="1155" spans="1:7" ht="15.75">
      <c r="A1155" s="126"/>
      <c r="B1155" s="256"/>
      <c r="C1155" s="95"/>
      <c r="D1155" s="95"/>
      <c r="E1155" s="95"/>
      <c r="F1155" s="95"/>
      <c r="G1155" s="257"/>
    </row>
    <row r="1156" spans="1:7" ht="15.75">
      <c r="A1156" s="126"/>
      <c r="B1156" s="256"/>
      <c r="C1156" s="95"/>
      <c r="D1156" s="95"/>
      <c r="E1156" s="95"/>
      <c r="F1156" s="95"/>
      <c r="G1156" s="257"/>
    </row>
    <row r="1157" spans="1:7" ht="15.75">
      <c r="A1157" s="126"/>
      <c r="B1157" s="256"/>
      <c r="C1157" s="95"/>
      <c r="D1157" s="95"/>
      <c r="E1157" s="95"/>
      <c r="F1157" s="95"/>
      <c r="G1157" s="257"/>
    </row>
    <row r="1158" spans="1:7" ht="15.75">
      <c r="A1158" s="126"/>
      <c r="B1158" s="256"/>
      <c r="C1158" s="95"/>
      <c r="D1158" s="95"/>
      <c r="E1158" s="95"/>
      <c r="F1158" s="95"/>
      <c r="G1158" s="257"/>
    </row>
    <row r="1159" spans="1:7" ht="15.75">
      <c r="A1159" s="126"/>
      <c r="B1159" s="256"/>
      <c r="C1159" s="95"/>
      <c r="D1159" s="95"/>
      <c r="E1159" s="95"/>
      <c r="F1159" s="95"/>
      <c r="G1159" s="257"/>
    </row>
    <row r="1160" spans="1:7" ht="15.75">
      <c r="A1160" s="126"/>
      <c r="B1160" s="256"/>
      <c r="C1160" s="95"/>
      <c r="D1160" s="95"/>
      <c r="E1160" s="95"/>
      <c r="F1160" s="95"/>
      <c r="G1160" s="257"/>
    </row>
    <row r="1161" spans="1:7" ht="15.75">
      <c r="A1161" s="126"/>
      <c r="B1161" s="256"/>
      <c r="C1161" s="95"/>
      <c r="D1161" s="95"/>
      <c r="E1161" s="95"/>
      <c r="F1161" s="95"/>
      <c r="G1161" s="257"/>
    </row>
    <row r="1162" spans="1:7" ht="15.75">
      <c r="A1162" s="126"/>
      <c r="B1162" s="256"/>
      <c r="C1162" s="95"/>
      <c r="D1162" s="95"/>
      <c r="E1162" s="95"/>
      <c r="F1162" s="95"/>
      <c r="G1162" s="257"/>
    </row>
    <row r="1163" spans="1:7" ht="15.75">
      <c r="A1163" s="126"/>
      <c r="B1163" s="256"/>
      <c r="C1163" s="95"/>
      <c r="D1163" s="95"/>
      <c r="E1163" s="95"/>
      <c r="F1163" s="95"/>
      <c r="G1163" s="257"/>
    </row>
    <row r="1164" spans="1:7" ht="15.75">
      <c r="A1164" s="126"/>
      <c r="B1164" s="256"/>
      <c r="C1164" s="95"/>
      <c r="D1164" s="95"/>
      <c r="E1164" s="95"/>
      <c r="F1164" s="95"/>
      <c r="G1164" s="257"/>
    </row>
    <row r="1165" spans="1:7" ht="15.75">
      <c r="A1165" s="126"/>
      <c r="B1165" s="256"/>
      <c r="C1165" s="95"/>
      <c r="D1165" s="95"/>
      <c r="E1165" s="95"/>
      <c r="F1165" s="95"/>
      <c r="G1165" s="257"/>
    </row>
    <row r="1166" spans="1:7" ht="15.75">
      <c r="A1166" s="126"/>
      <c r="B1166" s="256"/>
      <c r="C1166" s="95"/>
      <c r="D1166" s="95"/>
      <c r="E1166" s="95"/>
      <c r="F1166" s="95"/>
      <c r="G1166" s="257"/>
    </row>
    <row r="1167" spans="1:7" ht="15.75">
      <c r="A1167" s="126"/>
      <c r="B1167" s="256"/>
      <c r="C1167" s="95"/>
      <c r="D1167" s="95"/>
      <c r="E1167" s="95"/>
      <c r="F1167" s="95"/>
      <c r="G1167" s="257"/>
    </row>
    <row r="1168" spans="1:7" ht="15.75">
      <c r="A1168" s="126"/>
      <c r="B1168" s="256"/>
      <c r="C1168" s="95"/>
      <c r="D1168" s="95"/>
      <c r="E1168" s="95"/>
      <c r="F1168" s="95"/>
      <c r="G1168" s="257"/>
    </row>
    <row r="1169" spans="1:7" ht="15.75">
      <c r="A1169" s="126"/>
      <c r="B1169" s="256"/>
      <c r="C1169" s="95"/>
      <c r="D1169" s="95"/>
      <c r="E1169" s="95"/>
      <c r="F1169" s="95"/>
      <c r="G1169" s="257"/>
    </row>
    <row r="1170" spans="1:7" ht="15.75">
      <c r="A1170" s="126"/>
      <c r="B1170" s="256"/>
      <c r="C1170" s="95"/>
      <c r="D1170" s="95"/>
      <c r="E1170" s="95"/>
      <c r="F1170" s="95"/>
      <c r="G1170" s="257"/>
    </row>
    <row r="1171" spans="1:7" ht="15.75">
      <c r="A1171" s="126"/>
      <c r="B1171" s="256"/>
      <c r="C1171" s="95"/>
      <c r="D1171" s="95"/>
      <c r="E1171" s="95"/>
      <c r="F1171" s="95"/>
      <c r="G1171" s="257"/>
    </row>
    <row r="1172" spans="1:7" ht="15.75">
      <c r="A1172" s="126"/>
      <c r="B1172" s="256"/>
      <c r="C1172" s="95"/>
      <c r="D1172" s="95"/>
      <c r="E1172" s="95"/>
      <c r="F1172" s="95"/>
      <c r="G1172" s="257"/>
    </row>
    <row r="1173" spans="1:7" ht="15.75">
      <c r="A1173" s="126"/>
      <c r="B1173" s="256"/>
      <c r="C1173" s="95"/>
      <c r="D1173" s="95"/>
      <c r="E1173" s="95"/>
      <c r="F1173" s="95"/>
      <c r="G1173" s="257"/>
    </row>
    <row r="1174" spans="1:7" ht="15.75">
      <c r="A1174" s="126"/>
      <c r="B1174" s="256"/>
      <c r="C1174" s="95"/>
      <c r="D1174" s="95"/>
      <c r="E1174" s="95"/>
      <c r="F1174" s="95"/>
      <c r="G1174" s="257"/>
    </row>
    <row r="1175" spans="1:7" ht="15.75">
      <c r="A1175" s="126"/>
      <c r="B1175" s="256"/>
      <c r="C1175" s="95"/>
      <c r="D1175" s="95"/>
      <c r="E1175" s="95"/>
      <c r="F1175" s="95"/>
      <c r="G1175" s="257"/>
    </row>
    <row r="1176" spans="1:7" ht="15.75">
      <c r="A1176" s="126"/>
      <c r="B1176" s="256"/>
      <c r="C1176" s="95"/>
      <c r="D1176" s="95"/>
      <c r="E1176" s="95"/>
      <c r="F1176" s="95"/>
      <c r="G1176" s="257"/>
    </row>
    <row r="1177" spans="1:7" ht="15.75">
      <c r="A1177" s="126"/>
      <c r="B1177" s="256"/>
      <c r="C1177" s="95"/>
      <c r="D1177" s="95"/>
      <c r="E1177" s="95"/>
      <c r="F1177" s="95"/>
      <c r="G1177" s="257"/>
    </row>
    <row r="1178" spans="1:7" ht="15.75">
      <c r="A1178" s="126"/>
      <c r="B1178" s="256"/>
      <c r="C1178" s="95"/>
      <c r="D1178" s="95"/>
      <c r="E1178" s="95"/>
      <c r="F1178" s="95"/>
      <c r="G1178" s="257"/>
    </row>
    <row r="1179" spans="1:7" ht="15.75">
      <c r="A1179" s="126"/>
      <c r="B1179" s="256"/>
      <c r="C1179" s="95"/>
      <c r="D1179" s="95"/>
      <c r="E1179" s="95"/>
      <c r="F1179" s="95"/>
      <c r="G1179" s="257"/>
    </row>
    <row r="1180" spans="1:7" ht="15.75">
      <c r="A1180" s="126"/>
      <c r="B1180" s="256"/>
      <c r="C1180" s="95"/>
      <c r="D1180" s="95"/>
      <c r="E1180" s="95"/>
      <c r="F1180" s="95"/>
      <c r="G1180" s="257"/>
    </row>
    <row r="1181" spans="1:7" ht="15.75">
      <c r="A1181" s="126"/>
      <c r="B1181" s="256"/>
      <c r="C1181" s="95"/>
      <c r="D1181" s="95"/>
      <c r="E1181" s="95"/>
      <c r="F1181" s="95"/>
      <c r="G1181" s="257"/>
    </row>
    <row r="1182" spans="1:7" ht="15.75">
      <c r="A1182" s="126"/>
      <c r="B1182" s="256"/>
      <c r="C1182" s="95"/>
      <c r="D1182" s="95"/>
      <c r="E1182" s="95"/>
      <c r="F1182" s="95"/>
      <c r="G1182" s="257"/>
    </row>
    <row r="1183" spans="1:7" ht="15.75">
      <c r="A1183" s="126"/>
      <c r="B1183" s="256"/>
      <c r="C1183" s="95"/>
      <c r="D1183" s="95"/>
      <c r="E1183" s="95"/>
      <c r="F1183" s="95"/>
      <c r="G1183" s="257"/>
    </row>
    <row r="1184" spans="1:7" ht="15.75">
      <c r="A1184" s="126"/>
      <c r="B1184" s="256"/>
      <c r="C1184" s="95"/>
      <c r="D1184" s="95"/>
      <c r="E1184" s="95"/>
      <c r="F1184" s="95"/>
      <c r="G1184" s="257"/>
    </row>
    <row r="1185" spans="1:7" ht="15.75">
      <c r="A1185" s="126"/>
      <c r="B1185" s="256"/>
      <c r="C1185" s="95"/>
      <c r="D1185" s="95"/>
      <c r="E1185" s="95"/>
      <c r="F1185" s="95"/>
      <c r="G1185" s="257"/>
    </row>
    <row r="1186" spans="1:7" ht="15.75">
      <c r="A1186" s="126"/>
      <c r="B1186" s="256"/>
      <c r="C1186" s="95"/>
      <c r="D1186" s="95"/>
      <c r="E1186" s="95"/>
      <c r="F1186" s="95"/>
      <c r="G1186" s="257"/>
    </row>
    <row r="1187" spans="1:7" ht="15.75">
      <c r="A1187" s="126"/>
      <c r="B1187" s="256"/>
      <c r="C1187" s="95"/>
      <c r="D1187" s="95"/>
      <c r="E1187" s="95"/>
      <c r="F1187" s="95"/>
      <c r="G1187" s="257"/>
    </row>
    <row r="1188" spans="1:7" ht="15.75">
      <c r="A1188" s="126"/>
      <c r="B1188" s="256"/>
      <c r="C1188" s="95"/>
      <c r="D1188" s="95"/>
      <c r="E1188" s="95"/>
      <c r="F1188" s="95"/>
      <c r="G1188" s="257"/>
    </row>
    <row r="1189" spans="1:7" ht="15.75">
      <c r="A1189" s="126"/>
      <c r="B1189" s="256"/>
      <c r="C1189" s="95"/>
      <c r="D1189" s="95"/>
      <c r="E1189" s="95"/>
      <c r="F1189" s="95"/>
      <c r="G1189" s="257"/>
    </row>
    <row r="1190" spans="1:7" ht="15.75">
      <c r="A1190" s="126"/>
      <c r="B1190" s="256"/>
      <c r="C1190" s="95"/>
      <c r="D1190" s="95"/>
      <c r="E1190" s="95"/>
      <c r="F1190" s="95"/>
      <c r="G1190" s="257"/>
    </row>
    <row r="1191" spans="1:7" ht="15.75">
      <c r="A1191" s="126"/>
      <c r="B1191" s="256"/>
      <c r="C1191" s="95"/>
      <c r="D1191" s="95"/>
      <c r="E1191" s="95"/>
      <c r="F1191" s="95"/>
      <c r="G1191" s="257"/>
    </row>
    <row r="1192" spans="1:7" ht="15.75">
      <c r="A1192" s="126"/>
      <c r="B1192" s="256"/>
      <c r="C1192" s="95"/>
      <c r="D1192" s="95"/>
      <c r="E1192" s="95"/>
      <c r="F1192" s="95"/>
      <c r="G1192" s="257"/>
    </row>
    <row r="1193" spans="1:7" ht="15.75">
      <c r="A1193" s="126"/>
      <c r="B1193" s="256"/>
      <c r="C1193" s="95"/>
      <c r="D1193" s="95"/>
      <c r="E1193" s="95"/>
      <c r="F1193" s="95"/>
      <c r="G1193" s="257"/>
    </row>
    <row r="1194" spans="1:7" ht="15.75">
      <c r="A1194" s="126"/>
      <c r="B1194" s="256"/>
      <c r="C1194" s="95"/>
      <c r="D1194" s="95"/>
      <c r="E1194" s="95"/>
      <c r="F1194" s="95"/>
      <c r="G1194" s="257"/>
    </row>
    <row r="1195" spans="1:7" ht="15.75">
      <c r="A1195" s="126"/>
      <c r="B1195" s="256"/>
      <c r="C1195" s="95"/>
      <c r="D1195" s="95"/>
      <c r="E1195" s="95"/>
      <c r="F1195" s="95"/>
      <c r="G1195" s="257"/>
    </row>
    <row r="1196" spans="1:7" ht="15.75">
      <c r="A1196" s="126"/>
      <c r="B1196" s="256"/>
      <c r="C1196" s="95"/>
      <c r="D1196" s="95"/>
      <c r="E1196" s="95"/>
      <c r="F1196" s="95"/>
      <c r="G1196" s="257"/>
    </row>
    <row r="1197" spans="1:7" ht="15.75">
      <c r="A1197" s="126"/>
      <c r="B1197" s="256"/>
      <c r="C1197" s="95"/>
      <c r="D1197" s="95"/>
      <c r="E1197" s="95"/>
      <c r="F1197" s="95"/>
      <c r="G1197" s="257"/>
    </row>
    <row r="1198" spans="1:7" ht="15.75">
      <c r="A1198" s="126"/>
      <c r="B1198" s="256"/>
      <c r="C1198" s="95"/>
      <c r="D1198" s="95"/>
      <c r="E1198" s="95"/>
      <c r="F1198" s="95"/>
      <c r="G1198" s="257"/>
    </row>
    <row r="1199" spans="1:7" ht="15.75">
      <c r="A1199" s="126"/>
      <c r="B1199" s="256"/>
      <c r="C1199" s="95"/>
      <c r="D1199" s="95"/>
      <c r="E1199" s="95"/>
      <c r="F1199" s="95"/>
      <c r="G1199" s="257"/>
    </row>
    <row r="1200" spans="1:7" ht="15.75">
      <c r="A1200" s="126"/>
      <c r="B1200" s="256"/>
      <c r="C1200" s="95"/>
      <c r="D1200" s="95"/>
      <c r="E1200" s="95"/>
      <c r="F1200" s="95"/>
      <c r="G1200" s="257"/>
    </row>
    <row r="1201" spans="1:7" ht="15.75">
      <c r="A1201" s="126"/>
      <c r="B1201" s="256"/>
      <c r="C1201" s="95"/>
      <c r="D1201" s="95"/>
      <c r="E1201" s="95"/>
      <c r="F1201" s="95"/>
      <c r="G1201" s="257"/>
    </row>
    <row r="1202" spans="1:7" ht="15.75">
      <c r="A1202" s="126"/>
      <c r="B1202" s="256"/>
      <c r="C1202" s="95"/>
      <c r="D1202" s="95"/>
      <c r="E1202" s="95"/>
      <c r="F1202" s="95"/>
      <c r="G1202" s="257"/>
    </row>
    <row r="1203" spans="1:7" ht="15.75">
      <c r="A1203" s="126"/>
      <c r="B1203" s="256"/>
      <c r="C1203" s="95"/>
      <c r="D1203" s="95"/>
      <c r="E1203" s="95"/>
      <c r="F1203" s="95"/>
      <c r="G1203" s="257"/>
    </row>
    <row r="1204" spans="1:7" ht="15.75">
      <c r="A1204" s="126"/>
      <c r="B1204" s="256"/>
      <c r="C1204" s="95"/>
      <c r="D1204" s="95"/>
      <c r="E1204" s="95"/>
      <c r="F1204" s="95"/>
      <c r="G1204" s="257"/>
    </row>
    <row r="1205" spans="1:7" ht="15.75">
      <c r="A1205" s="126"/>
      <c r="B1205" s="256"/>
      <c r="C1205" s="95"/>
      <c r="D1205" s="95"/>
      <c r="E1205" s="95"/>
      <c r="F1205" s="95"/>
      <c r="G1205" s="257"/>
    </row>
    <row r="1206" spans="1:7" ht="15.75">
      <c r="A1206" s="126"/>
      <c r="B1206" s="256"/>
      <c r="C1206" s="95"/>
      <c r="D1206" s="95"/>
      <c r="E1206" s="95"/>
      <c r="F1206" s="95"/>
      <c r="G1206" s="257"/>
    </row>
    <row r="1207" spans="1:7" ht="15.75">
      <c r="A1207" s="126"/>
      <c r="B1207" s="256"/>
      <c r="C1207" s="95"/>
      <c r="D1207" s="95"/>
      <c r="E1207" s="95"/>
      <c r="F1207" s="95"/>
      <c r="G1207" s="257"/>
    </row>
    <row r="1208" spans="1:7" ht="15.75">
      <c r="A1208" s="126"/>
      <c r="B1208" s="256"/>
      <c r="C1208" s="95"/>
      <c r="D1208" s="95"/>
      <c r="E1208" s="95"/>
      <c r="F1208" s="95"/>
      <c r="G1208" s="257"/>
    </row>
    <row r="1209" spans="1:7" ht="15.75">
      <c r="A1209" s="126"/>
      <c r="B1209" s="256"/>
      <c r="C1209" s="95"/>
      <c r="D1209" s="95"/>
      <c r="E1209" s="95"/>
      <c r="F1209" s="95"/>
      <c r="G1209" s="257"/>
    </row>
    <row r="1210" spans="1:7" ht="15.75">
      <c r="A1210" s="126"/>
      <c r="B1210" s="256"/>
      <c r="C1210" s="95"/>
      <c r="D1210" s="95"/>
      <c r="E1210" s="95"/>
      <c r="F1210" s="95"/>
      <c r="G1210" s="257"/>
    </row>
    <row r="1211" spans="1:7" ht="15.75">
      <c r="A1211" s="126"/>
      <c r="B1211" s="256"/>
      <c r="C1211" s="95"/>
      <c r="D1211" s="95"/>
      <c r="E1211" s="95"/>
      <c r="F1211" s="95"/>
      <c r="G1211" s="257"/>
    </row>
    <row r="1212" spans="1:7" ht="15.75">
      <c r="A1212" s="126"/>
      <c r="B1212" s="256"/>
      <c r="C1212" s="95"/>
      <c r="D1212" s="95"/>
      <c r="E1212" s="95"/>
      <c r="F1212" s="95"/>
      <c r="G1212" s="257"/>
    </row>
    <row r="1213" spans="1:7" ht="15.75">
      <c r="A1213" s="126"/>
      <c r="B1213" s="256"/>
      <c r="C1213" s="95"/>
      <c r="D1213" s="95"/>
      <c r="E1213" s="95"/>
      <c r="F1213" s="95"/>
      <c r="G1213" s="257"/>
    </row>
    <row r="1214" spans="1:7" ht="15.75">
      <c r="A1214" s="126"/>
      <c r="B1214" s="256"/>
      <c r="C1214" s="95"/>
      <c r="D1214" s="95"/>
      <c r="E1214" s="95"/>
      <c r="F1214" s="95"/>
      <c r="G1214" s="257"/>
    </row>
    <row r="1215" spans="1:7" ht="15.75">
      <c r="A1215" s="126"/>
      <c r="B1215" s="256"/>
      <c r="C1215" s="95"/>
      <c r="D1215" s="95"/>
      <c r="E1215" s="95"/>
      <c r="F1215" s="95"/>
      <c r="G1215" s="257"/>
    </row>
    <row r="1216" spans="1:7" ht="15.75">
      <c r="A1216" s="126"/>
      <c r="B1216" s="256"/>
      <c r="C1216" s="95"/>
      <c r="D1216" s="95"/>
      <c r="E1216" s="95"/>
      <c r="F1216" s="95"/>
      <c r="G1216" s="257"/>
    </row>
    <row r="1217" spans="1:7" ht="15.75">
      <c r="A1217" s="126"/>
      <c r="B1217" s="256"/>
      <c r="C1217" s="95"/>
      <c r="D1217" s="95"/>
      <c r="E1217" s="95"/>
      <c r="F1217" s="95"/>
      <c r="G1217" s="257"/>
    </row>
    <row r="1218" spans="1:7" ht="15.75">
      <c r="A1218" s="126"/>
      <c r="B1218" s="256"/>
      <c r="C1218" s="95"/>
      <c r="D1218" s="95"/>
      <c r="E1218" s="95"/>
      <c r="F1218" s="95"/>
      <c r="G1218" s="257"/>
    </row>
    <row r="1219" spans="1:7" ht="15.75">
      <c r="A1219" s="126"/>
      <c r="B1219" s="256"/>
      <c r="C1219" s="95"/>
      <c r="D1219" s="95"/>
      <c r="E1219" s="95"/>
      <c r="F1219" s="95"/>
      <c r="G1219" s="257"/>
    </row>
    <row r="1220" spans="1:7" ht="15.75">
      <c r="A1220" s="126"/>
      <c r="B1220" s="256"/>
      <c r="C1220" s="95"/>
      <c r="D1220" s="95"/>
      <c r="E1220" s="95"/>
      <c r="F1220" s="95"/>
      <c r="G1220" s="257"/>
    </row>
    <row r="1221" spans="1:7" ht="15.75">
      <c r="A1221" s="126"/>
      <c r="B1221" s="256"/>
      <c r="C1221" s="95"/>
      <c r="D1221" s="95"/>
      <c r="E1221" s="95"/>
      <c r="F1221" s="95"/>
      <c r="G1221" s="257"/>
    </row>
    <row r="1222" spans="1:7" ht="15.75">
      <c r="A1222" s="126"/>
      <c r="B1222" s="256"/>
      <c r="C1222" s="95"/>
      <c r="D1222" s="95"/>
      <c r="E1222" s="95"/>
      <c r="F1222" s="95"/>
      <c r="G1222" s="257"/>
    </row>
    <row r="1223" spans="1:7" ht="15.75">
      <c r="A1223" s="126"/>
      <c r="B1223" s="256"/>
      <c r="C1223" s="95"/>
      <c r="D1223" s="95"/>
      <c r="E1223" s="95"/>
      <c r="F1223" s="95"/>
      <c r="G1223" s="257"/>
    </row>
    <row r="1224" spans="1:7" ht="15.75">
      <c r="A1224" s="126"/>
      <c r="B1224" s="256"/>
      <c r="C1224" s="95"/>
      <c r="D1224" s="95"/>
      <c r="E1224" s="95"/>
      <c r="F1224" s="95"/>
      <c r="G1224" s="257"/>
    </row>
    <row r="1225" spans="1:7" ht="15.75">
      <c r="A1225" s="126"/>
      <c r="B1225" s="256"/>
      <c r="C1225" s="95"/>
      <c r="D1225" s="95"/>
      <c r="E1225" s="95"/>
      <c r="F1225" s="95"/>
      <c r="G1225" s="257"/>
    </row>
    <row r="1226" spans="1:7" ht="15.75">
      <c r="A1226" s="126"/>
      <c r="B1226" s="256"/>
      <c r="C1226" s="95"/>
      <c r="D1226" s="95"/>
      <c r="E1226" s="95"/>
      <c r="F1226" s="95"/>
      <c r="G1226" s="257"/>
    </row>
    <row r="1227" spans="1:7" ht="15.75">
      <c r="A1227" s="126"/>
      <c r="B1227" s="256"/>
      <c r="C1227" s="95"/>
      <c r="D1227" s="95"/>
      <c r="E1227" s="95"/>
      <c r="F1227" s="95"/>
      <c r="G1227" s="257"/>
    </row>
    <row r="1228" spans="1:7" ht="15.75">
      <c r="A1228" s="126"/>
      <c r="B1228" s="256"/>
      <c r="C1228" s="95"/>
      <c r="D1228" s="95"/>
      <c r="E1228" s="95"/>
      <c r="F1228" s="95"/>
      <c r="G1228" s="257"/>
    </row>
    <row r="1229" spans="1:7" ht="15.75">
      <c r="A1229" s="126"/>
      <c r="B1229" s="256"/>
      <c r="C1229" s="95"/>
      <c r="D1229" s="95"/>
      <c r="E1229" s="95"/>
      <c r="F1229" s="95"/>
      <c r="G1229" s="257"/>
    </row>
    <row r="1230" spans="1:7" ht="15.75">
      <c r="A1230" s="126"/>
      <c r="B1230" s="256"/>
      <c r="C1230" s="95"/>
      <c r="D1230" s="95"/>
      <c r="E1230" s="95"/>
      <c r="F1230" s="95"/>
      <c r="G1230" s="257"/>
    </row>
    <row r="1231" spans="1:7" ht="15.75">
      <c r="A1231" s="126"/>
      <c r="B1231" s="256"/>
      <c r="C1231" s="95"/>
      <c r="D1231" s="95"/>
      <c r="E1231" s="95"/>
      <c r="F1231" s="95"/>
      <c r="G1231" s="257"/>
    </row>
    <row r="1232" spans="1:7" ht="15.75">
      <c r="A1232" s="126"/>
      <c r="B1232" s="256"/>
      <c r="C1232" s="95"/>
      <c r="D1232" s="95"/>
      <c r="E1232" s="95"/>
      <c r="F1232" s="95"/>
      <c r="G1232" s="257"/>
    </row>
    <row r="1233" spans="1:7" ht="15.75">
      <c r="A1233" s="126"/>
      <c r="B1233" s="256"/>
      <c r="C1233" s="95"/>
      <c r="D1233" s="95"/>
      <c r="E1233" s="95"/>
      <c r="F1233" s="95"/>
      <c r="G1233" s="257"/>
    </row>
    <row r="1234" spans="1:7" ht="15.75">
      <c r="A1234" s="126"/>
      <c r="B1234" s="256"/>
      <c r="C1234" s="95"/>
      <c r="D1234" s="95"/>
      <c r="E1234" s="95"/>
      <c r="F1234" s="95"/>
      <c r="G1234" s="257"/>
    </row>
    <row r="1235" spans="1:7" ht="15.75">
      <c r="A1235" s="126"/>
      <c r="B1235" s="256"/>
      <c r="C1235" s="95"/>
      <c r="D1235" s="95"/>
      <c r="E1235" s="95"/>
      <c r="F1235" s="95"/>
      <c r="G1235" s="257"/>
    </row>
    <row r="1236" spans="1:7" ht="15.75">
      <c r="A1236" s="126"/>
      <c r="B1236" s="256"/>
      <c r="C1236" s="95"/>
      <c r="D1236" s="95"/>
      <c r="E1236" s="95"/>
      <c r="F1236" s="95"/>
      <c r="G1236" s="257"/>
    </row>
    <row r="1237" spans="1:7" ht="15.75">
      <c r="A1237" s="126"/>
      <c r="B1237" s="256"/>
      <c r="C1237" s="95"/>
      <c r="D1237" s="95"/>
      <c r="E1237" s="95"/>
      <c r="F1237" s="95"/>
      <c r="G1237" s="257"/>
    </row>
    <row r="1238" spans="1:7" ht="15.75">
      <c r="A1238" s="126"/>
      <c r="B1238" s="256"/>
      <c r="C1238" s="95"/>
      <c r="D1238" s="95"/>
      <c r="E1238" s="95"/>
      <c r="F1238" s="95"/>
      <c r="G1238" s="257"/>
    </row>
    <row r="1239" spans="1:7" ht="15.75">
      <c r="A1239" s="126"/>
      <c r="B1239" s="256"/>
      <c r="C1239" s="95"/>
      <c r="D1239" s="95"/>
      <c r="E1239" s="95"/>
      <c r="F1239" s="95"/>
      <c r="G1239" s="257"/>
    </row>
    <row r="1240" spans="1:7" ht="15.75">
      <c r="A1240" s="126"/>
      <c r="B1240" s="256"/>
      <c r="C1240" s="95"/>
      <c r="D1240" s="95"/>
      <c r="E1240" s="95"/>
      <c r="F1240" s="95"/>
      <c r="G1240" s="257"/>
    </row>
    <row r="1241" spans="1:7" ht="15.75">
      <c r="A1241" s="126"/>
      <c r="B1241" s="256"/>
      <c r="C1241" s="95"/>
      <c r="D1241" s="95"/>
      <c r="E1241" s="95"/>
      <c r="F1241" s="95"/>
      <c r="G1241" s="257"/>
    </row>
    <row r="1242" spans="1:7" ht="15.75">
      <c r="A1242" s="126"/>
      <c r="B1242" s="256"/>
      <c r="C1242" s="95"/>
      <c r="D1242" s="95"/>
      <c r="E1242" s="95"/>
      <c r="F1242" s="95"/>
      <c r="G1242" s="257"/>
    </row>
    <row r="1243" spans="1:7" ht="15.75">
      <c r="A1243" s="126"/>
      <c r="B1243" s="256"/>
      <c r="C1243" s="95"/>
      <c r="D1243" s="95"/>
      <c r="E1243" s="95"/>
      <c r="F1243" s="95"/>
      <c r="G1243" s="257"/>
    </row>
    <row r="1244" spans="1:7" ht="15.75">
      <c r="A1244" s="126"/>
      <c r="B1244" s="256"/>
      <c r="C1244" s="95"/>
      <c r="D1244" s="95"/>
      <c r="E1244" s="95"/>
      <c r="F1244" s="95"/>
      <c r="G1244" s="257"/>
    </row>
    <row r="1245" spans="1:7" ht="15.75">
      <c r="A1245" s="126"/>
      <c r="B1245" s="256"/>
      <c r="C1245" s="95"/>
      <c r="D1245" s="95"/>
      <c r="E1245" s="95"/>
      <c r="F1245" s="95"/>
      <c r="G1245" s="257"/>
    </row>
    <row r="1246" spans="1:7" ht="15.75">
      <c r="A1246" s="126"/>
      <c r="B1246" s="256"/>
      <c r="C1246" s="95"/>
      <c r="D1246" s="95"/>
      <c r="E1246" s="95"/>
      <c r="F1246" s="95"/>
      <c r="G1246" s="257"/>
    </row>
    <row r="1247" spans="1:7" ht="15.75">
      <c r="A1247" s="126"/>
      <c r="B1247" s="256"/>
      <c r="C1247" s="95"/>
      <c r="D1247" s="95"/>
      <c r="E1247" s="95"/>
      <c r="F1247" s="95"/>
      <c r="G1247" s="257"/>
    </row>
    <row r="1248" spans="1:7" ht="15.75">
      <c r="A1248" s="126"/>
      <c r="B1248" s="256"/>
      <c r="C1248" s="95"/>
      <c r="D1248" s="95"/>
      <c r="E1248" s="95"/>
      <c r="F1248" s="95"/>
      <c r="G1248" s="257"/>
    </row>
    <row r="1249" spans="1:7" ht="15.75">
      <c r="A1249" s="126"/>
      <c r="B1249" s="256"/>
      <c r="C1249" s="95"/>
      <c r="D1249" s="95"/>
      <c r="E1249" s="95"/>
      <c r="F1249" s="95"/>
      <c r="G1249" s="257"/>
    </row>
    <row r="1250" spans="1:7" ht="15.75">
      <c r="A1250" s="126"/>
      <c r="B1250" s="256"/>
      <c r="C1250" s="95"/>
      <c r="D1250" s="95"/>
      <c r="E1250" s="95"/>
      <c r="F1250" s="95"/>
      <c r="G1250" s="257"/>
    </row>
    <row r="1251" spans="1:7" ht="15.75">
      <c r="A1251" s="126"/>
      <c r="B1251" s="256"/>
      <c r="C1251" s="95"/>
      <c r="D1251" s="95"/>
      <c r="E1251" s="95"/>
      <c r="F1251" s="95"/>
      <c r="G1251" s="257"/>
    </row>
    <row r="1252" spans="1:7" ht="15.75">
      <c r="A1252" s="126"/>
      <c r="B1252" s="256"/>
      <c r="C1252" s="95"/>
      <c r="D1252" s="95"/>
      <c r="E1252" s="95"/>
      <c r="F1252" s="95"/>
      <c r="G1252" s="257"/>
    </row>
    <row r="1253" spans="1:7" ht="15.75">
      <c r="A1253" s="126"/>
      <c r="B1253" s="256"/>
      <c r="C1253" s="95"/>
      <c r="D1253" s="95"/>
      <c r="E1253" s="95"/>
      <c r="F1253" s="95"/>
      <c r="G1253" s="257"/>
    </row>
    <row r="1254" spans="1:7" ht="15.75">
      <c r="A1254" s="126"/>
      <c r="B1254" s="256"/>
      <c r="C1254" s="95"/>
      <c r="D1254" s="95"/>
      <c r="E1254" s="95"/>
      <c r="F1254" s="95"/>
      <c r="G1254" s="257"/>
    </row>
    <row r="1255" spans="1:7" ht="15.75">
      <c r="A1255" s="126"/>
      <c r="B1255" s="256"/>
      <c r="C1255" s="95"/>
      <c r="D1255" s="95"/>
      <c r="E1255" s="95"/>
      <c r="F1255" s="95"/>
      <c r="G1255" s="257"/>
    </row>
    <row r="1256" spans="1:7" ht="15.75">
      <c r="A1256" s="126"/>
      <c r="B1256" s="256"/>
      <c r="C1256" s="95"/>
      <c r="D1256" s="95"/>
      <c r="E1256" s="95"/>
      <c r="F1256" s="95"/>
      <c r="G1256" s="257"/>
    </row>
    <row r="1257" spans="1:7" ht="15.75">
      <c r="A1257" s="126"/>
      <c r="B1257" s="256"/>
      <c r="C1257" s="95"/>
      <c r="D1257" s="95"/>
      <c r="E1257" s="95"/>
      <c r="F1257" s="95"/>
      <c r="G1257" s="257"/>
    </row>
    <row r="1258" spans="1:7" ht="15.75">
      <c r="A1258" s="126"/>
      <c r="B1258" s="256"/>
      <c r="C1258" s="95"/>
      <c r="D1258" s="95"/>
      <c r="E1258" s="95"/>
      <c r="F1258" s="95"/>
      <c r="G1258" s="257"/>
    </row>
    <row r="1259" spans="1:7" ht="15.75">
      <c r="A1259" s="126"/>
      <c r="B1259" s="256"/>
      <c r="C1259" s="95"/>
      <c r="D1259" s="95"/>
      <c r="E1259" s="95"/>
      <c r="F1259" s="95"/>
      <c r="G1259" s="257"/>
    </row>
    <row r="1260" spans="1:7" ht="15.75">
      <c r="A1260" s="126"/>
      <c r="B1260" s="256"/>
      <c r="C1260" s="95"/>
      <c r="D1260" s="95"/>
      <c r="E1260" s="95"/>
      <c r="F1260" s="95"/>
      <c r="G1260" s="257"/>
    </row>
    <row r="1261" spans="1:7" ht="15.75">
      <c r="A1261" s="126"/>
      <c r="B1261" s="256"/>
      <c r="C1261" s="95"/>
      <c r="D1261" s="95"/>
      <c r="E1261" s="95"/>
      <c r="F1261" s="95"/>
      <c r="G1261" s="257"/>
    </row>
    <row r="1262" spans="1:7" ht="15.75">
      <c r="A1262" s="126"/>
      <c r="B1262" s="256"/>
      <c r="C1262" s="95"/>
      <c r="D1262" s="95"/>
      <c r="E1262" s="95"/>
      <c r="F1262" s="95"/>
      <c r="G1262" s="257"/>
    </row>
    <row r="1263" spans="1:7" ht="15.75">
      <c r="A1263" s="126"/>
      <c r="B1263" s="256"/>
      <c r="C1263" s="95"/>
      <c r="D1263" s="95"/>
      <c r="E1263" s="95"/>
      <c r="F1263" s="95"/>
      <c r="G1263" s="257"/>
    </row>
    <row r="1264" spans="1:7" ht="15.75">
      <c r="A1264" s="126"/>
      <c r="B1264" s="256"/>
      <c r="C1264" s="95"/>
      <c r="D1264" s="95"/>
      <c r="E1264" s="95"/>
      <c r="F1264" s="95"/>
      <c r="G1264" s="257"/>
    </row>
    <row r="1265" spans="1:7" ht="15.75">
      <c r="A1265" s="126"/>
      <c r="B1265" s="256"/>
      <c r="C1265" s="95"/>
      <c r="D1265" s="95"/>
      <c r="E1265" s="95"/>
      <c r="F1265" s="95"/>
      <c r="G1265" s="257"/>
    </row>
    <row r="1266" spans="1:7" ht="15.75">
      <c r="A1266" s="126"/>
      <c r="B1266" s="256"/>
      <c r="C1266" s="95"/>
      <c r="D1266" s="95"/>
      <c r="E1266" s="95"/>
      <c r="F1266" s="95"/>
      <c r="G1266" s="257"/>
    </row>
    <row r="1267" spans="1:7" ht="15.75">
      <c r="A1267" s="126"/>
      <c r="B1267" s="256"/>
      <c r="C1267" s="95"/>
      <c r="D1267" s="95"/>
      <c r="E1267" s="95"/>
      <c r="F1267" s="95"/>
      <c r="G1267" s="257"/>
    </row>
    <row r="1268" spans="1:7" ht="15.75">
      <c r="A1268" s="126"/>
      <c r="B1268" s="256"/>
      <c r="C1268" s="95"/>
      <c r="D1268" s="95"/>
      <c r="E1268" s="95"/>
      <c r="F1268" s="95"/>
      <c r="G1268" s="257"/>
    </row>
    <row r="1269" spans="1:7" ht="15.75">
      <c r="A1269" s="126"/>
      <c r="B1269" s="256"/>
      <c r="C1269" s="95"/>
      <c r="D1269" s="95"/>
      <c r="E1269" s="95"/>
      <c r="F1269" s="95"/>
      <c r="G1269" s="257"/>
    </row>
    <row r="1270" spans="1:7" ht="15.75">
      <c r="A1270" s="126"/>
      <c r="B1270" s="256"/>
      <c r="C1270" s="95"/>
      <c r="D1270" s="95"/>
      <c r="E1270" s="95"/>
      <c r="F1270" s="95"/>
      <c r="G1270" s="257"/>
    </row>
    <row r="1271" spans="1:7" ht="15.75">
      <c r="A1271" s="126"/>
      <c r="B1271" s="256"/>
      <c r="C1271" s="95"/>
      <c r="D1271" s="95"/>
      <c r="E1271" s="95"/>
      <c r="F1271" s="95"/>
      <c r="G1271" s="257"/>
    </row>
    <row r="1272" spans="1:7" ht="15.75">
      <c r="A1272" s="126"/>
      <c r="B1272" s="256"/>
      <c r="C1272" s="95"/>
      <c r="D1272" s="95"/>
      <c r="E1272" s="95"/>
      <c r="F1272" s="95"/>
      <c r="G1272" s="257"/>
    </row>
    <row r="1273" spans="1:7" ht="15.75">
      <c r="A1273" s="126"/>
      <c r="B1273" s="256"/>
      <c r="C1273" s="95"/>
      <c r="D1273" s="95"/>
      <c r="E1273" s="95"/>
      <c r="F1273" s="95"/>
      <c r="G1273" s="257"/>
    </row>
    <row r="1274" spans="1:7" ht="15.75">
      <c r="A1274" s="126"/>
      <c r="B1274" s="256"/>
      <c r="C1274" s="95"/>
      <c r="D1274" s="95"/>
      <c r="E1274" s="95"/>
      <c r="F1274" s="95"/>
      <c r="G1274" s="257"/>
    </row>
    <row r="1275" spans="1:7" ht="15.75">
      <c r="A1275" s="126"/>
      <c r="B1275" s="256"/>
      <c r="C1275" s="95"/>
      <c r="D1275" s="95"/>
      <c r="E1275" s="95"/>
      <c r="F1275" s="95"/>
      <c r="G1275" s="257"/>
    </row>
    <row r="1276" spans="1:7" ht="15.75">
      <c r="A1276" s="126"/>
      <c r="B1276" s="256"/>
      <c r="C1276" s="95"/>
      <c r="D1276" s="95"/>
      <c r="E1276" s="95"/>
      <c r="F1276" s="95"/>
      <c r="G1276" s="257"/>
    </row>
    <row r="1277" spans="1:7" ht="15.75">
      <c r="A1277" s="126"/>
      <c r="B1277" s="256"/>
      <c r="C1277" s="95"/>
      <c r="D1277" s="95"/>
      <c r="E1277" s="95"/>
      <c r="F1277" s="95"/>
      <c r="G1277" s="257"/>
    </row>
    <row r="1278" spans="1:7" ht="15.75">
      <c r="A1278" s="126"/>
      <c r="B1278" s="256"/>
      <c r="C1278" s="95"/>
      <c r="D1278" s="95"/>
      <c r="E1278" s="95"/>
      <c r="F1278" s="95"/>
      <c r="G1278" s="257"/>
    </row>
    <row r="1279" spans="1:7" ht="15.75">
      <c r="A1279" s="126"/>
      <c r="B1279" s="256"/>
      <c r="C1279" s="95"/>
      <c r="D1279" s="95"/>
      <c r="E1279" s="95"/>
      <c r="F1279" s="95"/>
      <c r="G1279" s="257"/>
    </row>
    <row r="1280" spans="1:7" ht="15.75">
      <c r="A1280" s="126"/>
      <c r="B1280" s="256"/>
      <c r="C1280" s="95"/>
      <c r="D1280" s="95"/>
      <c r="E1280" s="95"/>
      <c r="F1280" s="95"/>
      <c r="G1280" s="257"/>
    </row>
    <row r="1281" spans="1:7" ht="15.75">
      <c r="A1281" s="126"/>
      <c r="B1281" s="256"/>
      <c r="C1281" s="95"/>
      <c r="D1281" s="95"/>
      <c r="E1281" s="95"/>
      <c r="F1281" s="95"/>
      <c r="G1281" s="257"/>
    </row>
    <row r="1282" spans="1:7" ht="15.75">
      <c r="A1282" s="126"/>
      <c r="B1282" s="256"/>
      <c r="C1282" s="95"/>
      <c r="D1282" s="95"/>
      <c r="E1282" s="95"/>
      <c r="F1282" s="95"/>
      <c r="G1282" s="257"/>
    </row>
    <row r="1283" spans="1:7" ht="15.75">
      <c r="A1283" s="126"/>
      <c r="B1283" s="256"/>
      <c r="C1283" s="95"/>
      <c r="D1283" s="95"/>
      <c r="E1283" s="95"/>
      <c r="F1283" s="95"/>
      <c r="G1283" s="257"/>
    </row>
    <row r="1284" spans="1:7" ht="15.75">
      <c r="A1284" s="126"/>
      <c r="B1284" s="256"/>
      <c r="C1284" s="95"/>
      <c r="D1284" s="95"/>
      <c r="E1284" s="95"/>
      <c r="F1284" s="95"/>
      <c r="G1284" s="257"/>
    </row>
    <row r="1285" spans="1:7" ht="15.75">
      <c r="A1285" s="126"/>
      <c r="B1285" s="256"/>
      <c r="C1285" s="95"/>
      <c r="D1285" s="95"/>
      <c r="E1285" s="95"/>
      <c r="F1285" s="95"/>
      <c r="G1285" s="257"/>
    </row>
    <row r="1286" spans="1:7" ht="15.75">
      <c r="A1286" s="126"/>
      <c r="B1286" s="256"/>
      <c r="C1286" s="95"/>
      <c r="D1286" s="95"/>
      <c r="E1286" s="95"/>
      <c r="F1286" s="95"/>
      <c r="G1286" s="257"/>
    </row>
    <row r="1287" spans="1:7" ht="15.75">
      <c r="A1287" s="126"/>
      <c r="B1287" s="256"/>
      <c r="C1287" s="95"/>
      <c r="D1287" s="95"/>
      <c r="E1287" s="95"/>
      <c r="F1287" s="95"/>
      <c r="G1287" s="257"/>
    </row>
    <row r="1288" spans="1:7" ht="15.75">
      <c r="A1288" s="126"/>
      <c r="B1288" s="256"/>
      <c r="C1288" s="95"/>
      <c r="D1288" s="95"/>
      <c r="E1288" s="95"/>
      <c r="F1288" s="95"/>
      <c r="G1288" s="257"/>
    </row>
    <row r="1289" spans="1:7" ht="15.75">
      <c r="A1289" s="126"/>
      <c r="B1289" s="256"/>
      <c r="C1289" s="95"/>
      <c r="D1289" s="95"/>
      <c r="E1289" s="95"/>
      <c r="F1289" s="95"/>
      <c r="G1289" s="257"/>
    </row>
    <row r="1290" spans="1:7" ht="15.75">
      <c r="A1290" s="126"/>
      <c r="B1290" s="256"/>
      <c r="C1290" s="95"/>
      <c r="D1290" s="95"/>
      <c r="E1290" s="95"/>
      <c r="F1290" s="95"/>
      <c r="G1290" s="257"/>
    </row>
    <row r="1291" spans="1:7" ht="15.75">
      <c r="A1291" s="126"/>
      <c r="B1291" s="256"/>
      <c r="C1291" s="95"/>
      <c r="D1291" s="95"/>
      <c r="E1291" s="95"/>
      <c r="F1291" s="95"/>
      <c r="G1291" s="257"/>
    </row>
    <row r="1292" spans="1:7" ht="15.75">
      <c r="A1292" s="126"/>
      <c r="B1292" s="256"/>
      <c r="C1292" s="95"/>
      <c r="D1292" s="95"/>
      <c r="E1292" s="95"/>
      <c r="F1292" s="95"/>
      <c r="G1292" s="257"/>
    </row>
    <row r="1293" spans="1:7" ht="15.75">
      <c r="A1293" s="126"/>
      <c r="B1293" s="256"/>
      <c r="C1293" s="95"/>
      <c r="D1293" s="95"/>
      <c r="E1293" s="95"/>
      <c r="F1293" s="95"/>
      <c r="G1293" s="257"/>
    </row>
    <row r="1294" spans="1:7" ht="15.75">
      <c r="A1294" s="126"/>
      <c r="B1294" s="256"/>
      <c r="C1294" s="95"/>
      <c r="D1294" s="95"/>
      <c r="E1294" s="95"/>
      <c r="F1294" s="95"/>
      <c r="G1294" s="257"/>
    </row>
    <row r="1295" spans="1:7" ht="15.75">
      <c r="A1295" s="126"/>
      <c r="B1295" s="256"/>
      <c r="C1295" s="95"/>
      <c r="D1295" s="95"/>
      <c r="E1295" s="95"/>
      <c r="F1295" s="95"/>
      <c r="G1295" s="257"/>
    </row>
    <row r="1296" spans="1:7" ht="15.75">
      <c r="A1296" s="126"/>
      <c r="B1296" s="256"/>
      <c r="C1296" s="95"/>
      <c r="D1296" s="95"/>
      <c r="E1296" s="95"/>
      <c r="F1296" s="95"/>
      <c r="G1296" s="257"/>
    </row>
    <row r="1297" spans="1:7" ht="15.75">
      <c r="A1297" s="126"/>
      <c r="B1297" s="256"/>
      <c r="C1297" s="95"/>
      <c r="D1297" s="95"/>
      <c r="E1297" s="95"/>
      <c r="F1297" s="95"/>
      <c r="G1297" s="257"/>
    </row>
    <row r="1298" spans="1:7" ht="15.75">
      <c r="A1298" s="126"/>
      <c r="B1298" s="256"/>
      <c r="C1298" s="95"/>
      <c r="D1298" s="95"/>
      <c r="E1298" s="95"/>
      <c r="F1298" s="95"/>
      <c r="G1298" s="257"/>
    </row>
    <row r="1299" spans="1:7" ht="15.75">
      <c r="A1299" s="126"/>
      <c r="B1299" s="256"/>
      <c r="C1299" s="95"/>
      <c r="D1299" s="95"/>
      <c r="E1299" s="95"/>
      <c r="F1299" s="95"/>
      <c r="G1299" s="257"/>
    </row>
    <row r="1300" spans="1:7" ht="15.75">
      <c r="A1300" s="126"/>
      <c r="B1300" s="256"/>
      <c r="C1300" s="95"/>
      <c r="D1300" s="95"/>
      <c r="E1300" s="95"/>
      <c r="F1300" s="95"/>
      <c r="G1300" s="257"/>
    </row>
    <row r="1301" spans="1:7" ht="15.75">
      <c r="A1301" s="126"/>
      <c r="B1301" s="256"/>
      <c r="C1301" s="95"/>
      <c r="D1301" s="95"/>
      <c r="E1301" s="95"/>
      <c r="F1301" s="95"/>
      <c r="G1301" s="257"/>
    </row>
    <row r="1302" spans="1:7" ht="15.75">
      <c r="A1302" s="126"/>
      <c r="B1302" s="256"/>
      <c r="C1302" s="95"/>
      <c r="D1302" s="95"/>
      <c r="E1302" s="95"/>
      <c r="F1302" s="95"/>
      <c r="G1302" s="257"/>
    </row>
    <row r="1303" spans="1:7" ht="15.75">
      <c r="A1303" s="126"/>
      <c r="B1303" s="256"/>
      <c r="C1303" s="95"/>
      <c r="D1303" s="95"/>
      <c r="E1303" s="95"/>
      <c r="F1303" s="95"/>
      <c r="G1303" s="257"/>
    </row>
    <row r="1304" spans="1:7" ht="15.75">
      <c r="A1304" s="126"/>
      <c r="B1304" s="256"/>
      <c r="C1304" s="95"/>
      <c r="D1304" s="95"/>
      <c r="E1304" s="95"/>
      <c r="F1304" s="95"/>
      <c r="G1304" s="257"/>
    </row>
    <row r="1305" spans="1:7" ht="15.75">
      <c r="A1305" s="126"/>
      <c r="B1305" s="256"/>
      <c r="C1305" s="95"/>
      <c r="D1305" s="95"/>
      <c r="E1305" s="95"/>
      <c r="F1305" s="95"/>
      <c r="G1305" s="257"/>
    </row>
    <row r="1306" spans="1:7" ht="15.75">
      <c r="A1306" s="126"/>
      <c r="B1306" s="256"/>
      <c r="C1306" s="95"/>
      <c r="D1306" s="95"/>
      <c r="E1306" s="95"/>
      <c r="F1306" s="95"/>
      <c r="G1306" s="257"/>
    </row>
    <row r="1307" spans="1:7" ht="15.75">
      <c r="A1307" s="126"/>
      <c r="B1307" s="256"/>
      <c r="C1307" s="95"/>
      <c r="D1307" s="95"/>
      <c r="E1307" s="95"/>
      <c r="F1307" s="95"/>
      <c r="G1307" s="257"/>
    </row>
    <row r="1308" spans="1:7" ht="15.75">
      <c r="A1308" s="126"/>
      <c r="B1308" s="256"/>
      <c r="C1308" s="95"/>
      <c r="D1308" s="95"/>
      <c r="E1308" s="95"/>
      <c r="F1308" s="95"/>
      <c r="G1308" s="257"/>
    </row>
    <row r="1309" spans="1:7" ht="15.75">
      <c r="A1309" s="126"/>
      <c r="B1309" s="256"/>
      <c r="C1309" s="95"/>
      <c r="D1309" s="95"/>
      <c r="E1309" s="95"/>
      <c r="F1309" s="95"/>
      <c r="G1309" s="257"/>
    </row>
    <row r="1310" spans="1:7" ht="15.75">
      <c r="A1310" s="126"/>
      <c r="B1310" s="256"/>
      <c r="C1310" s="95"/>
      <c r="D1310" s="95"/>
      <c r="E1310" s="95"/>
      <c r="F1310" s="95"/>
      <c r="G1310" s="257"/>
    </row>
    <row r="1311" spans="1:7" ht="15.75">
      <c r="A1311" s="126"/>
      <c r="B1311" s="256"/>
      <c r="C1311" s="95"/>
      <c r="D1311" s="95"/>
      <c r="E1311" s="95"/>
      <c r="F1311" s="95"/>
      <c r="G1311" s="257"/>
    </row>
    <row r="1312" spans="1:7" ht="15.75">
      <c r="A1312" s="126"/>
      <c r="B1312" s="256"/>
      <c r="C1312" s="95"/>
      <c r="D1312" s="95"/>
      <c r="E1312" s="95"/>
      <c r="F1312" s="95"/>
      <c r="G1312" s="257"/>
    </row>
    <row r="1313" spans="1:7" ht="15.75">
      <c r="A1313" s="126"/>
      <c r="B1313" s="256"/>
      <c r="C1313" s="95"/>
      <c r="D1313" s="95"/>
      <c r="E1313" s="95"/>
      <c r="F1313" s="95"/>
      <c r="G1313" s="257"/>
    </row>
    <row r="1314" spans="1:7" ht="15.75">
      <c r="A1314" s="126"/>
      <c r="B1314" s="256"/>
      <c r="C1314" s="95"/>
      <c r="D1314" s="95"/>
      <c r="E1314" s="95"/>
      <c r="F1314" s="95"/>
      <c r="G1314" s="257"/>
    </row>
    <row r="1315" spans="1:7" ht="15.75">
      <c r="A1315" s="126"/>
      <c r="B1315" s="256"/>
      <c r="C1315" s="95"/>
      <c r="D1315" s="95"/>
      <c r="E1315" s="95"/>
      <c r="F1315" s="95"/>
      <c r="G1315" s="257"/>
    </row>
    <row r="1316" spans="1:7" ht="15.75">
      <c r="A1316" s="126"/>
      <c r="B1316" s="256"/>
      <c r="C1316" s="95"/>
      <c r="D1316" s="95"/>
      <c r="E1316" s="95"/>
      <c r="F1316" s="95"/>
      <c r="G1316" s="257"/>
    </row>
    <row r="1317" spans="1:7" ht="15.75">
      <c r="A1317" s="126"/>
      <c r="B1317" s="256"/>
      <c r="C1317" s="95"/>
      <c r="D1317" s="95"/>
      <c r="E1317" s="95"/>
      <c r="F1317" s="95"/>
      <c r="G1317" s="257"/>
    </row>
    <row r="1318" spans="1:7" ht="15.75">
      <c r="A1318" s="126"/>
      <c r="B1318" s="256"/>
      <c r="C1318" s="95"/>
      <c r="D1318" s="95"/>
      <c r="E1318" s="95"/>
      <c r="F1318" s="95"/>
      <c r="G1318" s="257"/>
    </row>
    <row r="1319" spans="1:7" ht="15.75">
      <c r="A1319" s="126"/>
      <c r="B1319" s="256"/>
      <c r="C1319" s="95"/>
      <c r="D1319" s="95"/>
      <c r="E1319" s="95"/>
      <c r="F1319" s="95"/>
      <c r="G1319" s="257"/>
    </row>
    <row r="1320" spans="1:7" ht="15.75">
      <c r="A1320" s="126"/>
      <c r="B1320" s="256"/>
      <c r="C1320" s="95"/>
      <c r="D1320" s="95"/>
      <c r="E1320" s="95"/>
      <c r="F1320" s="95"/>
      <c r="G1320" s="257"/>
    </row>
    <row r="1321" spans="1:7" ht="15.75">
      <c r="A1321" s="126"/>
      <c r="B1321" s="256"/>
      <c r="C1321" s="95"/>
      <c r="D1321" s="95"/>
      <c r="E1321" s="95"/>
      <c r="F1321" s="95"/>
      <c r="G1321" s="257"/>
    </row>
    <row r="1322" spans="1:7" ht="15.75">
      <c r="A1322" s="126"/>
      <c r="B1322" s="256"/>
      <c r="C1322" s="95"/>
      <c r="D1322" s="95"/>
      <c r="E1322" s="95"/>
      <c r="F1322" s="95"/>
      <c r="G1322" s="257"/>
    </row>
    <row r="1323" spans="1:7" ht="15.75">
      <c r="A1323" s="126"/>
      <c r="B1323" s="256"/>
      <c r="C1323" s="95"/>
      <c r="D1323" s="95"/>
      <c r="E1323" s="95"/>
      <c r="F1323" s="95"/>
      <c r="G1323" s="257"/>
    </row>
    <row r="1324" spans="1:7" ht="15.75">
      <c r="A1324" s="126"/>
      <c r="B1324" s="256"/>
      <c r="C1324" s="95"/>
      <c r="D1324" s="95"/>
      <c r="E1324" s="95"/>
      <c r="F1324" s="95"/>
      <c r="G1324" s="257"/>
    </row>
    <row r="1325" spans="1:7" ht="15.75">
      <c r="A1325" s="126"/>
      <c r="B1325" s="256"/>
      <c r="C1325" s="95"/>
      <c r="D1325" s="95"/>
      <c r="E1325" s="95"/>
      <c r="F1325" s="95"/>
      <c r="G1325" s="257"/>
    </row>
    <row r="1326" spans="1:7" ht="15.75">
      <c r="A1326" s="126"/>
      <c r="B1326" s="256"/>
      <c r="C1326" s="95"/>
      <c r="D1326" s="95"/>
      <c r="E1326" s="95"/>
      <c r="F1326" s="95"/>
      <c r="G1326" s="257"/>
    </row>
    <row r="1327" spans="1:7" ht="15.75">
      <c r="A1327" s="126"/>
      <c r="B1327" s="256"/>
      <c r="C1327" s="95"/>
      <c r="D1327" s="95"/>
      <c r="E1327" s="95"/>
      <c r="F1327" s="95"/>
      <c r="G1327" s="257"/>
    </row>
    <row r="1328" spans="1:7" ht="15.75">
      <c r="A1328" s="126"/>
      <c r="B1328" s="256"/>
      <c r="C1328" s="95"/>
      <c r="D1328" s="95"/>
      <c r="E1328" s="95"/>
      <c r="F1328" s="95"/>
      <c r="G1328" s="257"/>
    </row>
    <row r="1329" spans="1:7" ht="15.75">
      <c r="A1329" s="126"/>
      <c r="B1329" s="256"/>
      <c r="C1329" s="95"/>
      <c r="D1329" s="95"/>
      <c r="E1329" s="95"/>
      <c r="F1329" s="95"/>
      <c r="G1329" s="257"/>
    </row>
    <row r="1330" spans="1:7" ht="15.75">
      <c r="A1330" s="126"/>
      <c r="B1330" s="256"/>
      <c r="C1330" s="95"/>
      <c r="D1330" s="95"/>
      <c r="E1330" s="95"/>
      <c r="F1330" s="95"/>
      <c r="G1330" s="257"/>
    </row>
    <row r="1331" spans="1:7" ht="15.75">
      <c r="A1331" s="126"/>
      <c r="B1331" s="256"/>
      <c r="C1331" s="95"/>
      <c r="D1331" s="95"/>
      <c r="E1331" s="95"/>
      <c r="F1331" s="95"/>
      <c r="G1331" s="257"/>
    </row>
    <row r="1332" spans="1:7" ht="15.75">
      <c r="A1332" s="126"/>
      <c r="B1332" s="256"/>
      <c r="C1332" s="95"/>
      <c r="D1332" s="95"/>
      <c r="E1332" s="95"/>
      <c r="F1332" s="95"/>
      <c r="G1332" s="257"/>
    </row>
    <row r="1333" spans="1:7" ht="15.75">
      <c r="A1333" s="126"/>
      <c r="B1333" s="256"/>
      <c r="C1333" s="95"/>
      <c r="D1333" s="95"/>
      <c r="E1333" s="95"/>
      <c r="F1333" s="95"/>
      <c r="G1333" s="257"/>
    </row>
    <row r="1334" spans="1:7" ht="15.75">
      <c r="A1334" s="126"/>
      <c r="B1334" s="256"/>
      <c r="C1334" s="95"/>
      <c r="D1334" s="95"/>
      <c r="E1334" s="95"/>
      <c r="F1334" s="95"/>
      <c r="G1334" s="257"/>
    </row>
    <row r="1335" spans="1:7" ht="15.75">
      <c r="A1335" s="126"/>
      <c r="B1335" s="256"/>
      <c r="C1335" s="95"/>
      <c r="D1335" s="95"/>
      <c r="E1335" s="95"/>
      <c r="F1335" s="95"/>
      <c r="G1335" s="257"/>
    </row>
    <row r="1336" spans="1:7" ht="15.75">
      <c r="A1336" s="126"/>
      <c r="B1336" s="256"/>
      <c r="C1336" s="95"/>
      <c r="D1336" s="95"/>
      <c r="E1336" s="95"/>
      <c r="F1336" s="95"/>
      <c r="G1336" s="257"/>
    </row>
    <row r="1337" spans="1:7" ht="15.75">
      <c r="A1337" s="126"/>
      <c r="B1337" s="256"/>
      <c r="C1337" s="95"/>
      <c r="D1337" s="95"/>
      <c r="E1337" s="95"/>
      <c r="F1337" s="95"/>
      <c r="G1337" s="257"/>
    </row>
    <row r="1338" spans="1:7" ht="15.75">
      <c r="A1338" s="126"/>
      <c r="B1338" s="256"/>
      <c r="C1338" s="95"/>
      <c r="D1338" s="95"/>
      <c r="E1338" s="95"/>
      <c r="F1338" s="95"/>
      <c r="G1338" s="257"/>
    </row>
    <row r="1339" spans="1:7" ht="15.75">
      <c r="A1339" s="126"/>
      <c r="B1339" s="256"/>
      <c r="C1339" s="95"/>
      <c r="D1339" s="95"/>
      <c r="E1339" s="95"/>
      <c r="F1339" s="95"/>
      <c r="G1339" s="257"/>
    </row>
    <row r="1340" spans="1:7" ht="15.75">
      <c r="A1340" s="126"/>
      <c r="B1340" s="256"/>
      <c r="C1340" s="95"/>
      <c r="D1340" s="95"/>
      <c r="E1340" s="95"/>
      <c r="F1340" s="95"/>
      <c r="G1340" s="257"/>
    </row>
    <row r="1341" spans="1:7" ht="15.75">
      <c r="A1341" s="126"/>
      <c r="B1341" s="256"/>
      <c r="C1341" s="95"/>
      <c r="D1341" s="95"/>
      <c r="E1341" s="95"/>
      <c r="F1341" s="95"/>
      <c r="G1341" s="257"/>
    </row>
    <row r="1342" spans="1:7" ht="15.75">
      <c r="A1342" s="126"/>
      <c r="B1342" s="256"/>
      <c r="C1342" s="95"/>
      <c r="D1342" s="95"/>
      <c r="E1342" s="95"/>
      <c r="F1342" s="95"/>
      <c r="G1342" s="257"/>
    </row>
    <row r="1343" spans="1:7" ht="15.75">
      <c r="A1343" s="126"/>
      <c r="B1343" s="256"/>
      <c r="C1343" s="95"/>
      <c r="D1343" s="95"/>
      <c r="E1343" s="95"/>
      <c r="F1343" s="95"/>
      <c r="G1343" s="257"/>
    </row>
    <row r="1344" spans="1:7" ht="15.75">
      <c r="A1344" s="126"/>
      <c r="B1344" s="256"/>
      <c r="C1344" s="95"/>
      <c r="D1344" s="95"/>
      <c r="E1344" s="95"/>
      <c r="F1344" s="95"/>
      <c r="G1344" s="257"/>
    </row>
    <row r="1345" spans="1:7" ht="15.75">
      <c r="A1345" s="126"/>
      <c r="B1345" s="256"/>
      <c r="C1345" s="95"/>
      <c r="D1345" s="95"/>
      <c r="E1345" s="95"/>
      <c r="F1345" s="95"/>
      <c r="G1345" s="257"/>
    </row>
    <row r="1346" spans="1:7" ht="15.75">
      <c r="A1346" s="126"/>
      <c r="B1346" s="256"/>
      <c r="C1346" s="95"/>
      <c r="D1346" s="95"/>
      <c r="E1346" s="95"/>
      <c r="F1346" s="95"/>
      <c r="G1346" s="257"/>
    </row>
    <row r="1347" spans="1:7" ht="15.75">
      <c r="A1347" s="126"/>
      <c r="B1347" s="256"/>
      <c r="C1347" s="95"/>
      <c r="D1347" s="95"/>
      <c r="E1347" s="95"/>
      <c r="F1347" s="95"/>
      <c r="G1347" s="257"/>
    </row>
    <row r="1348" spans="1:7" ht="15.75">
      <c r="A1348" s="126"/>
      <c r="B1348" s="256"/>
      <c r="C1348" s="95"/>
      <c r="D1348" s="95"/>
      <c r="E1348" s="95"/>
      <c r="F1348" s="95"/>
      <c r="G1348" s="257"/>
    </row>
    <row r="1349" spans="1:7" ht="15.75">
      <c r="A1349" s="126"/>
      <c r="B1349" s="256"/>
      <c r="C1349" s="95"/>
      <c r="D1349" s="95"/>
      <c r="E1349" s="95"/>
      <c r="F1349" s="95"/>
      <c r="G1349" s="257"/>
    </row>
    <row r="1350" spans="1:7" ht="15.75">
      <c r="A1350" s="126"/>
      <c r="B1350" s="256"/>
      <c r="C1350" s="95"/>
      <c r="D1350" s="95"/>
      <c r="E1350" s="95"/>
      <c r="F1350" s="95"/>
      <c r="G1350" s="257"/>
    </row>
    <row r="1351" spans="1:7" ht="15.75">
      <c r="A1351" s="126"/>
      <c r="B1351" s="256"/>
      <c r="C1351" s="95"/>
      <c r="D1351" s="95"/>
      <c r="E1351" s="95"/>
      <c r="F1351" s="95"/>
      <c r="G1351" s="257"/>
    </row>
    <row r="1352" spans="1:7" ht="15.75">
      <c r="A1352" s="126"/>
      <c r="B1352" s="256"/>
      <c r="C1352" s="95"/>
      <c r="D1352" s="95"/>
      <c r="E1352" s="95"/>
      <c r="F1352" s="95"/>
      <c r="G1352" s="257"/>
    </row>
    <row r="1353" spans="1:7" ht="15.75">
      <c r="A1353" s="126"/>
      <c r="B1353" s="256"/>
      <c r="C1353" s="95"/>
      <c r="D1353" s="95"/>
      <c r="E1353" s="95"/>
      <c r="F1353" s="95"/>
      <c r="G1353" s="257"/>
    </row>
    <row r="1354" spans="1:7" ht="15.75">
      <c r="A1354" s="126"/>
      <c r="B1354" s="256"/>
      <c r="C1354" s="95"/>
      <c r="D1354" s="95"/>
      <c r="E1354" s="95"/>
      <c r="F1354" s="95"/>
      <c r="G1354" s="257"/>
    </row>
    <row r="1355" spans="1:7" ht="15.75">
      <c r="A1355" s="126"/>
      <c r="B1355" s="256"/>
      <c r="C1355" s="95"/>
      <c r="D1355" s="95"/>
      <c r="E1355" s="95"/>
      <c r="F1355" s="95"/>
      <c r="G1355" s="257"/>
    </row>
    <row r="1356" spans="1:7" ht="15.75">
      <c r="A1356" s="126"/>
      <c r="B1356" s="256"/>
      <c r="C1356" s="95"/>
      <c r="D1356" s="95"/>
      <c r="E1356" s="95"/>
      <c r="F1356" s="95"/>
      <c r="G1356" s="257"/>
    </row>
    <row r="1357" spans="1:7" ht="15.75">
      <c r="A1357" s="126"/>
      <c r="B1357" s="256"/>
      <c r="C1357" s="95"/>
      <c r="D1357" s="95"/>
      <c r="E1357" s="95"/>
      <c r="F1357" s="95"/>
      <c r="G1357" s="257"/>
    </row>
    <row r="1358" spans="1:7" ht="15.75">
      <c r="A1358" s="126"/>
      <c r="B1358" s="256"/>
      <c r="C1358" s="95"/>
      <c r="D1358" s="95"/>
      <c r="E1358" s="95"/>
      <c r="F1358" s="95"/>
      <c r="G1358" s="257"/>
    </row>
    <row r="1359" spans="1:7" ht="15.75">
      <c r="A1359" s="126"/>
      <c r="B1359" s="256"/>
      <c r="C1359" s="95"/>
      <c r="D1359" s="95"/>
      <c r="E1359" s="95"/>
      <c r="F1359" s="95"/>
      <c r="G1359" s="257"/>
    </row>
    <row r="1360" spans="1:7" ht="15.75">
      <c r="A1360" s="126"/>
      <c r="B1360" s="256"/>
      <c r="C1360" s="95"/>
      <c r="D1360" s="95"/>
      <c r="E1360" s="95"/>
      <c r="F1360" s="95"/>
      <c r="G1360" s="257"/>
    </row>
    <row r="1361" spans="1:7" ht="15.75">
      <c r="A1361" s="126"/>
      <c r="B1361" s="256"/>
      <c r="C1361" s="95"/>
      <c r="D1361" s="95"/>
      <c r="E1361" s="95"/>
      <c r="F1361" s="95"/>
      <c r="G1361" s="257"/>
    </row>
    <row r="1362" spans="1:7" ht="15.75">
      <c r="A1362" s="126"/>
      <c r="B1362" s="256"/>
      <c r="C1362" s="95"/>
      <c r="D1362" s="95"/>
      <c r="E1362" s="95"/>
      <c r="F1362" s="95"/>
      <c r="G1362" s="257"/>
    </row>
    <row r="1363" spans="1:7" ht="15.75">
      <c r="A1363" s="126"/>
      <c r="B1363" s="256"/>
      <c r="C1363" s="95"/>
      <c r="D1363" s="95"/>
      <c r="E1363" s="95"/>
      <c r="F1363" s="95"/>
      <c r="G1363" s="257"/>
    </row>
    <row r="1364" spans="1:7" ht="15.75">
      <c r="A1364" s="126"/>
      <c r="B1364" s="256"/>
      <c r="C1364" s="95"/>
      <c r="D1364" s="95"/>
      <c r="E1364" s="95"/>
      <c r="F1364" s="95"/>
      <c r="G1364" s="257"/>
    </row>
    <row r="1365" spans="1:7" ht="15.75">
      <c r="A1365" s="126"/>
      <c r="B1365" s="256"/>
      <c r="C1365" s="95"/>
      <c r="D1365" s="95"/>
      <c r="E1365" s="95"/>
      <c r="F1365" s="95"/>
      <c r="G1365" s="257"/>
    </row>
    <row r="1366" spans="1:7" ht="15.75">
      <c r="A1366" s="126"/>
      <c r="B1366" s="256"/>
      <c r="C1366" s="95"/>
      <c r="D1366" s="95"/>
      <c r="E1366" s="95"/>
      <c r="F1366" s="95"/>
      <c r="G1366" s="257"/>
    </row>
    <row r="1367" spans="1:7" ht="15.75">
      <c r="A1367" s="126"/>
      <c r="B1367" s="256"/>
      <c r="C1367" s="95"/>
      <c r="D1367" s="95"/>
      <c r="E1367" s="95"/>
      <c r="F1367" s="95"/>
      <c r="G1367" s="257"/>
    </row>
    <row r="1368" spans="1:7" ht="15.75">
      <c r="A1368" s="126"/>
      <c r="B1368" s="256"/>
      <c r="C1368" s="95"/>
      <c r="D1368" s="95"/>
      <c r="E1368" s="95"/>
      <c r="F1368" s="95"/>
      <c r="G1368" s="257"/>
    </row>
    <row r="1369" spans="1:7" ht="15.75">
      <c r="A1369" s="126"/>
      <c r="B1369" s="256"/>
      <c r="C1369" s="95"/>
      <c r="D1369" s="95"/>
      <c r="E1369" s="95"/>
      <c r="F1369" s="95"/>
      <c r="G1369" s="257"/>
    </row>
    <row r="1370" spans="1:7" ht="15.75">
      <c r="A1370" s="126"/>
      <c r="B1370" s="256"/>
      <c r="C1370" s="95"/>
      <c r="D1370" s="95"/>
      <c r="E1370" s="95"/>
      <c r="F1370" s="95"/>
      <c r="G1370" s="257"/>
    </row>
    <row r="1371" spans="1:7" ht="15.75">
      <c r="A1371" s="126"/>
      <c r="B1371" s="256"/>
      <c r="C1371" s="95"/>
      <c r="D1371" s="95"/>
      <c r="E1371" s="95"/>
      <c r="F1371" s="95"/>
      <c r="G1371" s="257"/>
    </row>
    <row r="1372" spans="1:7" ht="15.75">
      <c r="A1372" s="126"/>
      <c r="B1372" s="256"/>
      <c r="C1372" s="95"/>
      <c r="D1372" s="95"/>
      <c r="E1372" s="95"/>
      <c r="F1372" s="95"/>
      <c r="G1372" s="257"/>
    </row>
    <row r="1373" spans="1:7" ht="15.75">
      <c r="A1373" s="126"/>
      <c r="B1373" s="256"/>
      <c r="C1373" s="95"/>
      <c r="D1373" s="95"/>
      <c r="E1373" s="95"/>
      <c r="F1373" s="95"/>
      <c r="G1373" s="257"/>
    </row>
    <row r="1374" spans="1:7" ht="15.75">
      <c r="A1374" s="126"/>
      <c r="B1374" s="256"/>
      <c r="C1374" s="95"/>
      <c r="D1374" s="95"/>
      <c r="E1374" s="95"/>
      <c r="F1374" s="95"/>
      <c r="G1374" s="257"/>
    </row>
    <row r="1375" spans="1:7" ht="15.75">
      <c r="A1375" s="126"/>
      <c r="B1375" s="256"/>
      <c r="C1375" s="95"/>
      <c r="D1375" s="95"/>
      <c r="E1375" s="95"/>
      <c r="F1375" s="95"/>
      <c r="G1375" s="257"/>
    </row>
    <row r="1376" spans="1:7" ht="15.75">
      <c r="A1376" s="126"/>
      <c r="B1376" s="256"/>
      <c r="C1376" s="95"/>
      <c r="D1376" s="95"/>
      <c r="E1376" s="95"/>
      <c r="F1376" s="95"/>
      <c r="G1376" s="257"/>
    </row>
    <row r="1377" spans="1:7" ht="15.75">
      <c r="A1377" s="126"/>
      <c r="B1377" s="256"/>
      <c r="C1377" s="95"/>
      <c r="D1377" s="95"/>
      <c r="E1377" s="95"/>
      <c r="F1377" s="95"/>
      <c r="G1377" s="257"/>
    </row>
    <row r="1378" spans="1:7" ht="15.75">
      <c r="A1378" s="126"/>
      <c r="B1378" s="256"/>
      <c r="C1378" s="95"/>
      <c r="D1378" s="95"/>
      <c r="E1378" s="95"/>
      <c r="F1378" s="95"/>
      <c r="G1378" s="257"/>
    </row>
    <row r="1379" spans="1:7" ht="15.75">
      <c r="A1379" s="126"/>
      <c r="B1379" s="256"/>
      <c r="C1379" s="95"/>
      <c r="D1379" s="95"/>
      <c r="E1379" s="95"/>
      <c r="F1379" s="95"/>
      <c r="G1379" s="257"/>
    </row>
    <row r="1380" spans="1:7" ht="15.75">
      <c r="A1380" s="126"/>
      <c r="B1380" s="256"/>
      <c r="C1380" s="95"/>
      <c r="D1380" s="95"/>
      <c r="E1380" s="95"/>
      <c r="F1380" s="95"/>
      <c r="G1380" s="257"/>
    </row>
    <row r="1381" spans="1:7" ht="15.75">
      <c r="A1381" s="126"/>
      <c r="B1381" s="256"/>
      <c r="C1381" s="95"/>
      <c r="D1381" s="95"/>
      <c r="E1381" s="95"/>
      <c r="F1381" s="95"/>
      <c r="G1381" s="257"/>
    </row>
    <row r="1382" spans="1:7" ht="15.75">
      <c r="A1382" s="126"/>
      <c r="B1382" s="256"/>
      <c r="C1382" s="95"/>
      <c r="D1382" s="95"/>
      <c r="E1382" s="95"/>
      <c r="F1382" s="95"/>
      <c r="G1382" s="257"/>
    </row>
    <row r="1383" spans="1:7" ht="15.75">
      <c r="A1383" s="126"/>
      <c r="B1383" s="256"/>
      <c r="C1383" s="95"/>
      <c r="D1383" s="95"/>
      <c r="E1383" s="95"/>
      <c r="F1383" s="95"/>
      <c r="G1383" s="257"/>
    </row>
    <row r="1384" spans="1:7" ht="15.75">
      <c r="A1384" s="126"/>
      <c r="B1384" s="256"/>
      <c r="C1384" s="95"/>
      <c r="D1384" s="95"/>
      <c r="E1384" s="95"/>
      <c r="F1384" s="95"/>
      <c r="G1384" s="257"/>
    </row>
    <row r="1385" spans="1:7" ht="15.75">
      <c r="A1385" s="126"/>
      <c r="B1385" s="256"/>
      <c r="C1385" s="95"/>
      <c r="D1385" s="95"/>
      <c r="E1385" s="95"/>
      <c r="F1385" s="95"/>
      <c r="G1385" s="257"/>
    </row>
    <row r="1386" spans="1:7" ht="15.75">
      <c r="A1386" s="126"/>
      <c r="B1386" s="256"/>
      <c r="C1386" s="95"/>
      <c r="D1386" s="95"/>
      <c r="E1386" s="95"/>
      <c r="F1386" s="95"/>
      <c r="G1386" s="257"/>
    </row>
    <row r="1387" spans="1:7" ht="15.75">
      <c r="A1387" s="126"/>
      <c r="B1387" s="256"/>
      <c r="C1387" s="95"/>
      <c r="D1387" s="95"/>
      <c r="E1387" s="95"/>
      <c r="F1387" s="95"/>
      <c r="G1387" s="257"/>
    </row>
    <row r="1388" spans="1:7" ht="15.75">
      <c r="A1388" s="126"/>
      <c r="B1388" s="256"/>
      <c r="C1388" s="95"/>
      <c r="D1388" s="95"/>
      <c r="E1388" s="95"/>
      <c r="F1388" s="95"/>
      <c r="G1388" s="257"/>
    </row>
    <row r="1389" spans="1:7" ht="15.75">
      <c r="A1389" s="126"/>
      <c r="B1389" s="256"/>
      <c r="C1389" s="95"/>
      <c r="D1389" s="95"/>
      <c r="E1389" s="95"/>
      <c r="F1389" s="95"/>
      <c r="G1389" s="257"/>
    </row>
    <row r="1390" spans="1:7" ht="15.75">
      <c r="A1390" s="126"/>
      <c r="B1390" s="256"/>
      <c r="C1390" s="95"/>
      <c r="D1390" s="95"/>
      <c r="E1390" s="95"/>
      <c r="F1390" s="95"/>
      <c r="G1390" s="257"/>
    </row>
    <row r="1391" spans="1:7" ht="15.75">
      <c r="A1391" s="126"/>
      <c r="B1391" s="256"/>
      <c r="C1391" s="95"/>
      <c r="D1391" s="95"/>
      <c r="E1391" s="95"/>
      <c r="F1391" s="95"/>
      <c r="G1391" s="257"/>
    </row>
    <row r="1392" spans="1:7" ht="15.75">
      <c r="A1392" s="126"/>
      <c r="B1392" s="256"/>
      <c r="C1392" s="95"/>
      <c r="D1392" s="95"/>
      <c r="E1392" s="95"/>
      <c r="F1392" s="95"/>
      <c r="G1392" s="257"/>
    </row>
    <row r="1393" spans="1:7" ht="15.75">
      <c r="A1393" s="126"/>
      <c r="B1393" s="256"/>
      <c r="C1393" s="95"/>
      <c r="D1393" s="95"/>
      <c r="E1393" s="95"/>
      <c r="F1393" s="95"/>
      <c r="G1393" s="257"/>
    </row>
    <row r="1394" spans="1:7" ht="15.75">
      <c r="A1394" s="126"/>
      <c r="B1394" s="256"/>
      <c r="C1394" s="95"/>
      <c r="D1394" s="95"/>
      <c r="E1394" s="95"/>
      <c r="F1394" s="95"/>
      <c r="G1394" s="257"/>
    </row>
    <row r="1395" spans="1:7" ht="15.75">
      <c r="A1395" s="126"/>
      <c r="B1395" s="256"/>
      <c r="C1395" s="95"/>
      <c r="D1395" s="95"/>
      <c r="E1395" s="95"/>
      <c r="F1395" s="95"/>
      <c r="G1395" s="257"/>
    </row>
    <row r="1396" spans="1:7" ht="15.75">
      <c r="A1396" s="126"/>
      <c r="B1396" s="256"/>
      <c r="C1396" s="95"/>
      <c r="D1396" s="95"/>
      <c r="E1396" s="95"/>
      <c r="F1396" s="95"/>
      <c r="G1396" s="257"/>
    </row>
    <row r="1397" spans="1:7" ht="15.75">
      <c r="A1397" s="126"/>
      <c r="B1397" s="256"/>
      <c r="C1397" s="95"/>
      <c r="D1397" s="95"/>
      <c r="E1397" s="95"/>
      <c r="F1397" s="95"/>
      <c r="G1397" s="257"/>
    </row>
    <row r="1398" spans="1:7" ht="15.75">
      <c r="A1398" s="126"/>
      <c r="B1398" s="256"/>
      <c r="C1398" s="95"/>
      <c r="D1398" s="95"/>
      <c r="E1398" s="95"/>
      <c r="F1398" s="95"/>
      <c r="G1398" s="257"/>
    </row>
    <row r="1399" spans="1:7" ht="15.75">
      <c r="A1399" s="126"/>
      <c r="B1399" s="256"/>
      <c r="C1399" s="95"/>
      <c r="D1399" s="95"/>
      <c r="E1399" s="95"/>
      <c r="F1399" s="95"/>
      <c r="G1399" s="257"/>
    </row>
    <row r="1400" spans="1:7" ht="15.75">
      <c r="A1400" s="126"/>
      <c r="B1400" s="256"/>
      <c r="C1400" s="95"/>
      <c r="D1400" s="95"/>
      <c r="E1400" s="95"/>
      <c r="F1400" s="95"/>
      <c r="G1400" s="257"/>
    </row>
    <row r="1401" spans="1:7" ht="15.75">
      <c r="A1401" s="126"/>
      <c r="B1401" s="256"/>
      <c r="C1401" s="95"/>
      <c r="D1401" s="95"/>
      <c r="E1401" s="95"/>
      <c r="F1401" s="95"/>
      <c r="G1401" s="257"/>
    </row>
    <row r="1402" spans="1:7" ht="15.75">
      <c r="A1402" s="126"/>
      <c r="B1402" s="256"/>
      <c r="C1402" s="95"/>
      <c r="D1402" s="95"/>
      <c r="E1402" s="95"/>
      <c r="F1402" s="95"/>
      <c r="G1402" s="257"/>
    </row>
    <row r="1403" spans="1:7" ht="15.75">
      <c r="A1403" s="126"/>
      <c r="B1403" s="256"/>
      <c r="C1403" s="95"/>
      <c r="D1403" s="95"/>
      <c r="E1403" s="95"/>
      <c r="F1403" s="95"/>
      <c r="G1403" s="257"/>
    </row>
    <row r="1404" spans="1:7" ht="15.75">
      <c r="A1404" s="126"/>
      <c r="B1404" s="256"/>
      <c r="C1404" s="95"/>
      <c r="D1404" s="95"/>
      <c r="E1404" s="95"/>
      <c r="F1404" s="95"/>
      <c r="G1404" s="257"/>
    </row>
    <row r="1405" spans="1:7" ht="15.75">
      <c r="A1405" s="126"/>
      <c r="B1405" s="256"/>
      <c r="C1405" s="95"/>
      <c r="D1405" s="95"/>
      <c r="E1405" s="95"/>
      <c r="F1405" s="95"/>
      <c r="G1405" s="257"/>
    </row>
    <row r="1406" spans="1:7" ht="15.75">
      <c r="A1406" s="126"/>
      <c r="B1406" s="256"/>
      <c r="C1406" s="95"/>
      <c r="D1406" s="95"/>
      <c r="E1406" s="95"/>
      <c r="F1406" s="95"/>
      <c r="G1406" s="257"/>
    </row>
    <row r="1407" spans="1:7" ht="15.75">
      <c r="A1407" s="126"/>
      <c r="B1407" s="256"/>
      <c r="C1407" s="95"/>
      <c r="D1407" s="95"/>
      <c r="E1407" s="95"/>
      <c r="F1407" s="95"/>
      <c r="G1407" s="257"/>
    </row>
    <row r="1408" spans="1:7" ht="15.75">
      <c r="A1408" s="126"/>
      <c r="B1408" s="256"/>
      <c r="C1408" s="95"/>
      <c r="D1408" s="95"/>
      <c r="E1408" s="95"/>
      <c r="F1408" s="95"/>
      <c r="G1408" s="257"/>
    </row>
    <row r="1409" spans="1:7" ht="15.75">
      <c r="A1409" s="126"/>
      <c r="B1409" s="256"/>
      <c r="C1409" s="95"/>
      <c r="D1409" s="95"/>
      <c r="E1409" s="95"/>
      <c r="F1409" s="95"/>
      <c r="G1409" s="257"/>
    </row>
    <row r="1410" spans="1:7" ht="15.75">
      <c r="A1410" s="126"/>
      <c r="B1410" s="256"/>
      <c r="C1410" s="95"/>
      <c r="D1410" s="95"/>
      <c r="E1410" s="95"/>
      <c r="F1410" s="95"/>
      <c r="G1410" s="257"/>
    </row>
    <row r="1411" spans="1:7" ht="15.75">
      <c r="A1411" s="126"/>
      <c r="B1411" s="256"/>
      <c r="C1411" s="95"/>
      <c r="D1411" s="95"/>
      <c r="E1411" s="95"/>
      <c r="F1411" s="95"/>
      <c r="G1411" s="257"/>
    </row>
    <row r="1412" spans="1:7" ht="15.75">
      <c r="A1412" s="126"/>
      <c r="B1412" s="256"/>
      <c r="C1412" s="95"/>
      <c r="D1412" s="95"/>
      <c r="E1412" s="95"/>
      <c r="F1412" s="95"/>
      <c r="G1412" s="257"/>
    </row>
    <row r="1413" spans="1:7" ht="15.75">
      <c r="A1413" s="126"/>
      <c r="B1413" s="256"/>
      <c r="C1413" s="95"/>
      <c r="D1413" s="95"/>
      <c r="E1413" s="95"/>
      <c r="F1413" s="95"/>
      <c r="G1413" s="257"/>
    </row>
    <row r="1414" spans="1:7" ht="15.75">
      <c r="A1414" s="126"/>
      <c r="B1414" s="256"/>
      <c r="C1414" s="95"/>
      <c r="D1414" s="95"/>
      <c r="E1414" s="95"/>
      <c r="F1414" s="95"/>
      <c r="G1414" s="257"/>
    </row>
    <row r="1415" spans="1:7" ht="15.75">
      <c r="A1415" s="126"/>
      <c r="B1415" s="256"/>
      <c r="C1415" s="95"/>
      <c r="D1415" s="95"/>
      <c r="E1415" s="95"/>
      <c r="F1415" s="95"/>
      <c r="G1415" s="257"/>
    </row>
    <row r="1416" spans="1:7" ht="15.75">
      <c r="A1416" s="126"/>
      <c r="B1416" s="256"/>
      <c r="C1416" s="95"/>
      <c r="D1416" s="95"/>
      <c r="E1416" s="95"/>
      <c r="F1416" s="95"/>
      <c r="G1416" s="257"/>
    </row>
    <row r="1417" spans="1:7" ht="15.75">
      <c r="A1417" s="126"/>
      <c r="B1417" s="256"/>
      <c r="C1417" s="95"/>
      <c r="D1417" s="95"/>
      <c r="E1417" s="95"/>
      <c r="F1417" s="95"/>
      <c r="G1417" s="257"/>
    </row>
    <row r="1418" spans="1:7" ht="15.75">
      <c r="A1418" s="126"/>
      <c r="B1418" s="256"/>
      <c r="C1418" s="95"/>
      <c r="D1418" s="95"/>
      <c r="E1418" s="95"/>
      <c r="F1418" s="95"/>
      <c r="G1418" s="257"/>
    </row>
    <row r="1419" spans="1:7" ht="15.75">
      <c r="A1419" s="126"/>
      <c r="B1419" s="256"/>
      <c r="C1419" s="95"/>
      <c r="D1419" s="95"/>
      <c r="E1419" s="95"/>
      <c r="F1419" s="95"/>
      <c r="G1419" s="257"/>
    </row>
    <row r="1420" spans="1:7" ht="15.75">
      <c r="A1420" s="126"/>
      <c r="B1420" s="256"/>
      <c r="C1420" s="95"/>
      <c r="D1420" s="95"/>
      <c r="E1420" s="95"/>
      <c r="F1420" s="95"/>
      <c r="G1420" s="257"/>
    </row>
    <row r="1421" spans="1:7" ht="15.75">
      <c r="A1421" s="126"/>
      <c r="B1421" s="256"/>
      <c r="C1421" s="95"/>
      <c r="D1421" s="95"/>
      <c r="E1421" s="95"/>
      <c r="F1421" s="95"/>
      <c r="G1421" s="257"/>
    </row>
    <row r="1422" spans="1:7" ht="15.75">
      <c r="A1422" s="126"/>
      <c r="B1422" s="256"/>
      <c r="C1422" s="95"/>
      <c r="D1422" s="95"/>
      <c r="E1422" s="95"/>
      <c r="F1422" s="95"/>
      <c r="G1422" s="257"/>
    </row>
    <row r="1423" spans="1:7" ht="15.75">
      <c r="A1423" s="126"/>
      <c r="B1423" s="256"/>
      <c r="C1423" s="95"/>
      <c r="D1423" s="95"/>
      <c r="E1423" s="95"/>
      <c r="F1423" s="95"/>
      <c r="G1423" s="257"/>
    </row>
    <row r="1424" spans="1:7" ht="15.75">
      <c r="A1424" s="126"/>
      <c r="B1424" s="256"/>
      <c r="C1424" s="95"/>
      <c r="D1424" s="95"/>
      <c r="E1424" s="95"/>
      <c r="F1424" s="95"/>
      <c r="G1424" s="257"/>
    </row>
    <row r="1425" spans="1:7" ht="15.75">
      <c r="A1425" s="126"/>
      <c r="B1425" s="256"/>
      <c r="C1425" s="95"/>
      <c r="D1425" s="95"/>
      <c r="E1425" s="95"/>
      <c r="F1425" s="95"/>
      <c r="G1425" s="257"/>
    </row>
    <row r="1426" spans="1:7" ht="15.75">
      <c r="A1426" s="126"/>
      <c r="B1426" s="256"/>
      <c r="C1426" s="95"/>
      <c r="D1426" s="95"/>
      <c r="E1426" s="95"/>
      <c r="F1426" s="95"/>
      <c r="G1426" s="257"/>
    </row>
    <row r="1427" spans="1:7" ht="15.75">
      <c r="A1427" s="126"/>
      <c r="B1427" s="256"/>
      <c r="C1427" s="95"/>
      <c r="D1427" s="95"/>
      <c r="E1427" s="95"/>
      <c r="F1427" s="95"/>
      <c r="G1427" s="257"/>
    </row>
    <row r="1428" spans="1:7" ht="15.75">
      <c r="A1428" s="126"/>
      <c r="B1428" s="256"/>
      <c r="C1428" s="95"/>
      <c r="D1428" s="95"/>
      <c r="E1428" s="95"/>
      <c r="F1428" s="95"/>
      <c r="G1428" s="257"/>
    </row>
    <row r="1429" spans="1:7" ht="15.75">
      <c r="A1429" s="126"/>
      <c r="B1429" s="256"/>
      <c r="C1429" s="95"/>
      <c r="D1429" s="95"/>
      <c r="E1429" s="95"/>
      <c r="F1429" s="95"/>
      <c r="G1429" s="257"/>
    </row>
    <row r="1430" spans="1:7" ht="15.75">
      <c r="A1430" s="126"/>
      <c r="B1430" s="256"/>
      <c r="C1430" s="95"/>
      <c r="D1430" s="95"/>
      <c r="E1430" s="95"/>
      <c r="F1430" s="95"/>
      <c r="G1430" s="257"/>
    </row>
    <row r="1431" spans="1:7" ht="15.75">
      <c r="A1431" s="126"/>
      <c r="B1431" s="256"/>
      <c r="C1431" s="95"/>
      <c r="D1431" s="95"/>
      <c r="E1431" s="95"/>
      <c r="F1431" s="95"/>
      <c r="G1431" s="257"/>
    </row>
    <row r="1432" spans="1:7" ht="15.75">
      <c r="A1432" s="126"/>
      <c r="B1432" s="256"/>
      <c r="C1432" s="95"/>
      <c r="D1432" s="95"/>
      <c r="E1432" s="95"/>
      <c r="F1432" s="95"/>
      <c r="G1432" s="257"/>
    </row>
    <row r="1433" spans="1:7" ht="15.75">
      <c r="A1433" s="126"/>
      <c r="B1433" s="256"/>
      <c r="C1433" s="95"/>
      <c r="D1433" s="95"/>
      <c r="E1433" s="95"/>
      <c r="F1433" s="95"/>
      <c r="G1433" s="257"/>
    </row>
    <row r="1434" spans="1:7" ht="15.75">
      <c r="A1434" s="126"/>
      <c r="B1434" s="256"/>
      <c r="C1434" s="95"/>
      <c r="D1434" s="95"/>
      <c r="E1434" s="95"/>
      <c r="F1434" s="95"/>
      <c r="G1434" s="257"/>
    </row>
    <row r="1435" spans="1:7" ht="15.75">
      <c r="A1435" s="126"/>
      <c r="B1435" s="256"/>
      <c r="C1435" s="95"/>
      <c r="D1435" s="95"/>
      <c r="E1435" s="95"/>
      <c r="F1435" s="95"/>
      <c r="G1435" s="257"/>
    </row>
    <row r="1436" spans="1:7" ht="15.75">
      <c r="A1436" s="126"/>
      <c r="B1436" s="256"/>
      <c r="C1436" s="95"/>
      <c r="D1436" s="95"/>
      <c r="E1436" s="95"/>
      <c r="F1436" s="95"/>
      <c r="G1436" s="257"/>
    </row>
    <row r="1437" spans="1:7" ht="15.75">
      <c r="A1437" s="126"/>
      <c r="B1437" s="256"/>
      <c r="C1437" s="95"/>
      <c r="D1437" s="95"/>
      <c r="E1437" s="95"/>
      <c r="F1437" s="95"/>
      <c r="G1437" s="257"/>
    </row>
    <row r="1438" spans="1:7" ht="15.75">
      <c r="A1438" s="126"/>
      <c r="B1438" s="256"/>
      <c r="C1438" s="95"/>
      <c r="D1438" s="95"/>
      <c r="E1438" s="95"/>
      <c r="F1438" s="95"/>
      <c r="G1438" s="257"/>
    </row>
    <row r="1439" spans="1:7" ht="15.75">
      <c r="A1439" s="126"/>
      <c r="B1439" s="256"/>
      <c r="C1439" s="95"/>
      <c r="D1439" s="95"/>
      <c r="E1439" s="95"/>
      <c r="F1439" s="95"/>
      <c r="G1439" s="257"/>
    </row>
    <row r="1440" spans="1:7" ht="15.75">
      <c r="A1440" s="126"/>
      <c r="B1440" s="256"/>
      <c r="C1440" s="95"/>
      <c r="D1440" s="95"/>
      <c r="E1440" s="95"/>
      <c r="F1440" s="95"/>
      <c r="G1440" s="257"/>
    </row>
    <row r="1441" spans="1:7" ht="15.75">
      <c r="A1441" s="126"/>
      <c r="B1441" s="256"/>
      <c r="C1441" s="95"/>
      <c r="D1441" s="95"/>
      <c r="E1441" s="95"/>
      <c r="F1441" s="95"/>
      <c r="G1441" s="257"/>
    </row>
    <row r="1442" spans="1:7" ht="15.75">
      <c r="A1442" s="126"/>
      <c r="B1442" s="256"/>
      <c r="C1442" s="95"/>
      <c r="D1442" s="95"/>
      <c r="E1442" s="95"/>
      <c r="F1442" s="95"/>
      <c r="G1442" s="257"/>
    </row>
    <row r="1443" spans="1:7" ht="15.75">
      <c r="A1443" s="126"/>
      <c r="B1443" s="256"/>
      <c r="C1443" s="95"/>
      <c r="D1443" s="95"/>
      <c r="E1443" s="95"/>
      <c r="F1443" s="95"/>
      <c r="G1443" s="257"/>
    </row>
    <row r="1444" spans="1:7" ht="15.75">
      <c r="A1444" s="126"/>
      <c r="B1444" s="256"/>
      <c r="C1444" s="95"/>
      <c r="D1444" s="95"/>
      <c r="E1444" s="95"/>
      <c r="F1444" s="95"/>
      <c r="G1444" s="257"/>
    </row>
    <row r="1445" spans="1:7" ht="15.75">
      <c r="A1445" s="126"/>
      <c r="B1445" s="256"/>
      <c r="C1445" s="95"/>
      <c r="D1445" s="95"/>
      <c r="E1445" s="95"/>
      <c r="F1445" s="95"/>
      <c r="G1445" s="257"/>
    </row>
    <row r="1446" spans="1:7" ht="15.75">
      <c r="A1446" s="126"/>
      <c r="B1446" s="256"/>
      <c r="C1446" s="95"/>
      <c r="D1446" s="95"/>
      <c r="E1446" s="95"/>
      <c r="F1446" s="95"/>
      <c r="G1446" s="257"/>
    </row>
    <row r="1447" spans="1:7" ht="15.75">
      <c r="A1447" s="126"/>
      <c r="B1447" s="256"/>
      <c r="C1447" s="95"/>
      <c r="D1447" s="95"/>
      <c r="E1447" s="95"/>
      <c r="F1447" s="95"/>
      <c r="G1447" s="257"/>
    </row>
    <row r="1448" spans="1:7" ht="15.75">
      <c r="A1448" s="126"/>
      <c r="B1448" s="256"/>
      <c r="C1448" s="95"/>
      <c r="D1448" s="95"/>
      <c r="E1448" s="95"/>
      <c r="F1448" s="95"/>
      <c r="G1448" s="257"/>
    </row>
    <row r="1449" spans="1:7" ht="15.75">
      <c r="A1449" s="126"/>
      <c r="B1449" s="256"/>
      <c r="C1449" s="95"/>
      <c r="D1449" s="95"/>
      <c r="E1449" s="95"/>
      <c r="F1449" s="95"/>
      <c r="G1449" s="257"/>
    </row>
    <row r="1450" spans="1:7" ht="15.75">
      <c r="A1450" s="126"/>
      <c r="B1450" s="256"/>
      <c r="C1450" s="95"/>
      <c r="D1450" s="95"/>
      <c r="E1450" s="95"/>
      <c r="F1450" s="95"/>
      <c r="G1450" s="257"/>
    </row>
    <row r="1451" spans="1:7" ht="15.75">
      <c r="A1451" s="126"/>
      <c r="B1451" s="256"/>
      <c r="C1451" s="95"/>
      <c r="D1451" s="95"/>
      <c r="E1451" s="95"/>
      <c r="F1451" s="95"/>
      <c r="G1451" s="257"/>
    </row>
    <row r="1452" spans="1:7" ht="15.75">
      <c r="A1452" s="126"/>
      <c r="B1452" s="256"/>
      <c r="C1452" s="95"/>
      <c r="D1452" s="95"/>
      <c r="E1452" s="95"/>
      <c r="F1452" s="95"/>
      <c r="G1452" s="257"/>
    </row>
    <row r="1453" spans="1:7" ht="15.75">
      <c r="A1453" s="126"/>
      <c r="B1453" s="256"/>
      <c r="C1453" s="95"/>
      <c r="D1453" s="95"/>
      <c r="E1453" s="95"/>
      <c r="F1453" s="95"/>
      <c r="G1453" s="257"/>
    </row>
    <row r="1454" spans="1:7" ht="15.75">
      <c r="A1454" s="126"/>
      <c r="B1454" s="256"/>
      <c r="C1454" s="95"/>
      <c r="D1454" s="95"/>
      <c r="E1454" s="95"/>
      <c r="F1454" s="95"/>
      <c r="G1454" s="257"/>
    </row>
    <row r="1455" spans="1:7" ht="15.75">
      <c r="A1455" s="126"/>
      <c r="B1455" s="256"/>
      <c r="C1455" s="95"/>
      <c r="D1455" s="95"/>
      <c r="E1455" s="95"/>
      <c r="F1455" s="95"/>
      <c r="G1455" s="257"/>
    </row>
    <row r="1456" spans="1:7" ht="15.75">
      <c r="A1456" s="126"/>
      <c r="B1456" s="256"/>
      <c r="C1456" s="95"/>
      <c r="D1456" s="95"/>
      <c r="E1456" s="95"/>
      <c r="F1456" s="95"/>
      <c r="G1456" s="257"/>
    </row>
    <row r="1457" spans="1:7" ht="15.75">
      <c r="A1457" s="126"/>
      <c r="B1457" s="256"/>
      <c r="C1457" s="95"/>
      <c r="D1457" s="95"/>
      <c r="E1457" s="95"/>
      <c r="F1457" s="95"/>
      <c r="G1457" s="257"/>
    </row>
    <row r="1458" spans="1:7" ht="15.75">
      <c r="A1458" s="126"/>
      <c r="B1458" s="256"/>
      <c r="C1458" s="95"/>
      <c r="D1458" s="95"/>
      <c r="E1458" s="95"/>
      <c r="F1458" s="95"/>
      <c r="G1458" s="257"/>
    </row>
    <row r="1459" spans="1:7" ht="15.75">
      <c r="A1459" s="126"/>
      <c r="B1459" s="256"/>
      <c r="C1459" s="95"/>
      <c r="D1459" s="95"/>
      <c r="E1459" s="95"/>
      <c r="F1459" s="95"/>
      <c r="G1459" s="257"/>
    </row>
    <row r="1460" spans="1:7" ht="15.75">
      <c r="A1460" s="126"/>
      <c r="B1460" s="256"/>
      <c r="C1460" s="95"/>
      <c r="D1460" s="95"/>
      <c r="E1460" s="95"/>
      <c r="F1460" s="95"/>
      <c r="G1460" s="257"/>
    </row>
    <row r="1461" spans="1:7" ht="15.75">
      <c r="A1461" s="126"/>
      <c r="B1461" s="256"/>
      <c r="C1461" s="95"/>
      <c r="D1461" s="95"/>
      <c r="E1461" s="95"/>
      <c r="F1461" s="95"/>
      <c r="G1461" s="257"/>
    </row>
    <row r="1462" spans="1:7" ht="15.75">
      <c r="A1462" s="126"/>
      <c r="B1462" s="256"/>
      <c r="C1462" s="95"/>
      <c r="D1462" s="95"/>
      <c r="E1462" s="95"/>
      <c r="F1462" s="95"/>
      <c r="G1462" s="257"/>
    </row>
    <row r="1463" spans="1:7" ht="15.75">
      <c r="A1463" s="126"/>
      <c r="B1463" s="256"/>
      <c r="C1463" s="95"/>
      <c r="D1463" s="95"/>
      <c r="E1463" s="95"/>
      <c r="F1463" s="95"/>
      <c r="G1463" s="257"/>
    </row>
    <row r="1464" spans="1:7" ht="15.75">
      <c r="A1464" s="126"/>
      <c r="B1464" s="256"/>
      <c r="C1464" s="95"/>
      <c r="D1464" s="95"/>
      <c r="E1464" s="95"/>
      <c r="F1464" s="95"/>
      <c r="G1464" s="257"/>
    </row>
    <row r="1465" spans="1:7" ht="15.75">
      <c r="A1465" s="126"/>
      <c r="B1465" s="256"/>
      <c r="C1465" s="95"/>
      <c r="D1465" s="95"/>
      <c r="E1465" s="95"/>
      <c r="F1465" s="95"/>
      <c r="G1465" s="257"/>
    </row>
    <row r="1466" spans="1:7" ht="15.75">
      <c r="A1466" s="126"/>
      <c r="B1466" s="256"/>
      <c r="C1466" s="95"/>
      <c r="D1466" s="95"/>
      <c r="E1466" s="95"/>
      <c r="F1466" s="95"/>
      <c r="G1466" s="257"/>
    </row>
    <row r="1467" spans="1:7" ht="15.75">
      <c r="A1467" s="126"/>
      <c r="B1467" s="256"/>
      <c r="C1467" s="95"/>
      <c r="D1467" s="95"/>
      <c r="E1467" s="95"/>
      <c r="F1467" s="95"/>
      <c r="G1467" s="257"/>
    </row>
    <row r="1468" spans="1:7" ht="15.75">
      <c r="A1468" s="126"/>
      <c r="B1468" s="256"/>
      <c r="C1468" s="95"/>
      <c r="D1468" s="95"/>
      <c r="E1468" s="95"/>
      <c r="F1468" s="95"/>
      <c r="G1468" s="257"/>
    </row>
    <row r="1469" spans="1:7" ht="15.75">
      <c r="A1469" s="126"/>
      <c r="B1469" s="256"/>
      <c r="C1469" s="95"/>
      <c r="D1469" s="95"/>
      <c r="E1469" s="95"/>
      <c r="F1469" s="95"/>
      <c r="G1469" s="257"/>
    </row>
    <row r="1470" spans="1:7" ht="15.75">
      <c r="A1470" s="126"/>
      <c r="B1470" s="256"/>
      <c r="C1470" s="95"/>
      <c r="D1470" s="95"/>
      <c r="E1470" s="95"/>
      <c r="F1470" s="95"/>
      <c r="G1470" s="257"/>
    </row>
    <row r="1471" spans="1:7" ht="15.75">
      <c r="A1471" s="126"/>
      <c r="B1471" s="256"/>
      <c r="C1471" s="95"/>
      <c r="D1471" s="95"/>
      <c r="E1471" s="95"/>
      <c r="F1471" s="95"/>
      <c r="G1471" s="257"/>
    </row>
    <row r="1472" spans="1:7" ht="15.75">
      <c r="A1472" s="126"/>
      <c r="B1472" s="256"/>
      <c r="C1472" s="95"/>
      <c r="D1472" s="95"/>
      <c r="E1472" s="95"/>
      <c r="F1472" s="95"/>
      <c r="G1472" s="257"/>
    </row>
    <row r="1473" spans="1:7" ht="15.75">
      <c r="A1473" s="126"/>
      <c r="B1473" s="256"/>
      <c r="C1473" s="95"/>
      <c r="D1473" s="95"/>
      <c r="E1473" s="95"/>
      <c r="F1473" s="95"/>
      <c r="G1473" s="257"/>
    </row>
    <row r="1474" spans="1:7" ht="15.75">
      <c r="A1474" s="126"/>
      <c r="B1474" s="256"/>
      <c r="C1474" s="95"/>
      <c r="D1474" s="95"/>
      <c r="E1474" s="95"/>
      <c r="F1474" s="95"/>
      <c r="G1474" s="257"/>
    </row>
    <row r="1475" spans="1:7" ht="15.75">
      <c r="A1475" s="126"/>
      <c r="B1475" s="256"/>
      <c r="C1475" s="95"/>
      <c r="D1475" s="95"/>
      <c r="E1475" s="95"/>
      <c r="F1475" s="95"/>
      <c r="G1475" s="257"/>
    </row>
    <row r="1476" spans="1:7" ht="15.75">
      <c r="A1476" s="126"/>
      <c r="B1476" s="256"/>
      <c r="C1476" s="95"/>
      <c r="D1476" s="95"/>
      <c r="E1476" s="95"/>
      <c r="F1476" s="95"/>
      <c r="G1476" s="257"/>
    </row>
    <row r="1477" spans="1:7" ht="15.75">
      <c r="A1477" s="126"/>
      <c r="B1477" s="256"/>
      <c r="C1477" s="95"/>
      <c r="D1477" s="95"/>
      <c r="E1477" s="95"/>
      <c r="F1477" s="95"/>
      <c r="G1477" s="257"/>
    </row>
    <row r="1478" spans="1:7" ht="15.75">
      <c r="A1478" s="126"/>
      <c r="B1478" s="256"/>
      <c r="C1478" s="95"/>
      <c r="D1478" s="95"/>
      <c r="E1478" s="95"/>
      <c r="F1478" s="95"/>
      <c r="G1478" s="257"/>
    </row>
    <row r="1479" spans="1:7" ht="15.75">
      <c r="A1479" s="126"/>
      <c r="B1479" s="256"/>
      <c r="C1479" s="95"/>
      <c r="D1479" s="95"/>
      <c r="E1479" s="95"/>
      <c r="F1479" s="95"/>
      <c r="G1479" s="257"/>
    </row>
    <row r="1480" spans="1:7" ht="15.75">
      <c r="A1480" s="126"/>
      <c r="B1480" s="256"/>
      <c r="C1480" s="95"/>
      <c r="D1480" s="95"/>
      <c r="E1480" s="95"/>
      <c r="F1480" s="95"/>
      <c r="G1480" s="257"/>
    </row>
    <row r="1481" spans="1:7" ht="15.75">
      <c r="A1481" s="126"/>
      <c r="B1481" s="256"/>
      <c r="C1481" s="95"/>
      <c r="D1481" s="95"/>
      <c r="E1481" s="95"/>
      <c r="F1481" s="95"/>
      <c r="G1481" s="257"/>
    </row>
    <row r="1482" spans="1:7" ht="15.75">
      <c r="A1482" s="126"/>
      <c r="B1482" s="256"/>
      <c r="C1482" s="95"/>
      <c r="D1482" s="95"/>
      <c r="E1482" s="95"/>
      <c r="F1482" s="95"/>
      <c r="G1482" s="257"/>
    </row>
    <row r="1483" spans="1:7" ht="15.75">
      <c r="A1483" s="126"/>
      <c r="B1483" s="256"/>
      <c r="C1483" s="95"/>
      <c r="D1483" s="95"/>
      <c r="E1483" s="95"/>
      <c r="F1483" s="95"/>
      <c r="G1483" s="257"/>
    </row>
    <row r="1484" spans="1:7" ht="15.75">
      <c r="A1484" s="126"/>
      <c r="B1484" s="256"/>
      <c r="C1484" s="95"/>
      <c r="D1484" s="95"/>
      <c r="E1484" s="95"/>
      <c r="F1484" s="95"/>
      <c r="G1484" s="257"/>
    </row>
    <row r="1485" spans="1:7" ht="15.75">
      <c r="A1485" s="126"/>
      <c r="B1485" s="256"/>
      <c r="C1485" s="95"/>
      <c r="D1485" s="95"/>
      <c r="E1485" s="95"/>
      <c r="F1485" s="95"/>
      <c r="G1485" s="257"/>
    </row>
    <row r="1486" spans="1:7" ht="15.75">
      <c r="A1486" s="126"/>
      <c r="B1486" s="256"/>
      <c r="C1486" s="95"/>
      <c r="D1486" s="95"/>
      <c r="E1486" s="95"/>
      <c r="F1486" s="95"/>
      <c r="G1486" s="257"/>
    </row>
    <row r="1487" spans="1:7" ht="15.75">
      <c r="A1487" s="126"/>
      <c r="B1487" s="256"/>
      <c r="C1487" s="95"/>
      <c r="D1487" s="95"/>
      <c r="E1487" s="95"/>
      <c r="F1487" s="95"/>
      <c r="G1487" s="257"/>
    </row>
    <row r="1488" spans="1:7" ht="15.75">
      <c r="A1488" s="126"/>
      <c r="B1488" s="256"/>
      <c r="C1488" s="95"/>
      <c r="D1488" s="95"/>
      <c r="E1488" s="95"/>
      <c r="F1488" s="95"/>
      <c r="G1488" s="257"/>
    </row>
    <row r="1489" spans="1:7" ht="15.75">
      <c r="A1489" s="126"/>
      <c r="B1489" s="256"/>
      <c r="C1489" s="95"/>
      <c r="D1489" s="95"/>
      <c r="E1489" s="95"/>
      <c r="F1489" s="95"/>
      <c r="G1489" s="257"/>
    </row>
    <row r="1490" spans="1:7" ht="15.75">
      <c r="A1490" s="126"/>
      <c r="B1490" s="256"/>
      <c r="C1490" s="95"/>
      <c r="D1490" s="95"/>
      <c r="E1490" s="95"/>
      <c r="F1490" s="95"/>
      <c r="G1490" s="257"/>
    </row>
    <row r="1491" spans="1:7" ht="15.75">
      <c r="A1491" s="126"/>
      <c r="B1491" s="256"/>
      <c r="C1491" s="95"/>
      <c r="D1491" s="95"/>
      <c r="E1491" s="95"/>
      <c r="F1491" s="95"/>
      <c r="G1491" s="257"/>
    </row>
    <row r="1492" spans="1:7" ht="15.75">
      <c r="A1492" s="126"/>
      <c r="B1492" s="256"/>
      <c r="C1492" s="95"/>
      <c r="D1492" s="95"/>
      <c r="E1492" s="95"/>
      <c r="F1492" s="95"/>
      <c r="G1492" s="257"/>
    </row>
    <row r="1493" spans="1:7" ht="15.75">
      <c r="A1493" s="126"/>
      <c r="B1493" s="256"/>
      <c r="C1493" s="95"/>
      <c r="D1493" s="95"/>
      <c r="E1493" s="95"/>
      <c r="F1493" s="95"/>
      <c r="G1493" s="257"/>
    </row>
    <row r="1494" spans="1:7" ht="15.75">
      <c r="A1494" s="126"/>
      <c r="B1494" s="256"/>
      <c r="C1494" s="95"/>
      <c r="D1494" s="95"/>
      <c r="E1494" s="95"/>
      <c r="F1494" s="95"/>
      <c r="G1494" s="257"/>
    </row>
    <row r="1495" spans="1:7" ht="15.75">
      <c r="A1495" s="126"/>
      <c r="B1495" s="256"/>
      <c r="C1495" s="95"/>
      <c r="D1495" s="95"/>
      <c r="E1495" s="95"/>
      <c r="F1495" s="95"/>
      <c r="G1495" s="257"/>
    </row>
    <row r="1496" spans="1:7" ht="15.75">
      <c r="A1496" s="126"/>
      <c r="B1496" s="256"/>
      <c r="C1496" s="95"/>
      <c r="D1496" s="95"/>
      <c r="E1496" s="95"/>
      <c r="F1496" s="95"/>
      <c r="G1496" s="257"/>
    </row>
    <row r="1497" spans="1:7" ht="15.75">
      <c r="A1497" s="126"/>
      <c r="B1497" s="256"/>
      <c r="C1497" s="95"/>
      <c r="D1497" s="95"/>
      <c r="E1497" s="95"/>
      <c r="F1497" s="95"/>
      <c r="G1497" s="257"/>
    </row>
    <row r="1498" spans="1:7" ht="15.75">
      <c r="A1498" s="126"/>
      <c r="B1498" s="256"/>
      <c r="C1498" s="95"/>
      <c r="D1498" s="95"/>
      <c r="E1498" s="95"/>
      <c r="F1498" s="95"/>
      <c r="G1498" s="257"/>
    </row>
    <row r="1499" spans="1:7" ht="15.75">
      <c r="A1499" s="126"/>
      <c r="B1499" s="256"/>
      <c r="C1499" s="95"/>
      <c r="D1499" s="95"/>
      <c r="E1499" s="95"/>
      <c r="F1499" s="95"/>
      <c r="G1499" s="257"/>
    </row>
    <row r="1500" spans="1:7" ht="15.75">
      <c r="A1500" s="126"/>
      <c r="B1500" s="256"/>
      <c r="C1500" s="95"/>
      <c r="D1500" s="95"/>
      <c r="E1500" s="95"/>
      <c r="F1500" s="95"/>
      <c r="G1500" s="257"/>
    </row>
    <row r="1501" spans="1:7" ht="15.75">
      <c r="A1501" s="126"/>
      <c r="B1501" s="256"/>
      <c r="C1501" s="95"/>
      <c r="D1501" s="95"/>
      <c r="E1501" s="95"/>
      <c r="F1501" s="95"/>
      <c r="G1501" s="257"/>
    </row>
    <row r="1502" spans="1:7" ht="15.75">
      <c r="A1502" s="126"/>
      <c r="B1502" s="256"/>
      <c r="C1502" s="95"/>
      <c r="D1502" s="95"/>
      <c r="E1502" s="95"/>
      <c r="F1502" s="95"/>
      <c r="G1502" s="257"/>
    </row>
    <row r="1503" spans="1:7" ht="15.75">
      <c r="A1503" s="126"/>
      <c r="B1503" s="256"/>
      <c r="C1503" s="95"/>
      <c r="D1503" s="95"/>
      <c r="E1503" s="95"/>
      <c r="F1503" s="95"/>
      <c r="G1503" s="257"/>
    </row>
    <row r="1504" spans="1:7" ht="15.75">
      <c r="A1504" s="126"/>
      <c r="B1504" s="256"/>
      <c r="C1504" s="95"/>
      <c r="D1504" s="95"/>
      <c r="E1504" s="95"/>
      <c r="F1504" s="95"/>
      <c r="G1504" s="257"/>
    </row>
    <row r="1505" spans="1:7" ht="15.75">
      <c r="A1505" s="126"/>
      <c r="B1505" s="256"/>
      <c r="C1505" s="95"/>
      <c r="D1505" s="95"/>
      <c r="E1505" s="95"/>
      <c r="F1505" s="95"/>
      <c r="G1505" s="257"/>
    </row>
    <row r="1506" spans="1:7" ht="15.75">
      <c r="A1506" s="126"/>
      <c r="B1506" s="256"/>
      <c r="C1506" s="95"/>
      <c r="D1506" s="95"/>
      <c r="E1506" s="95"/>
      <c r="F1506" s="95"/>
      <c r="G1506" s="257"/>
    </row>
    <row r="1507" spans="1:7" ht="15.75">
      <c r="A1507" s="126"/>
      <c r="B1507" s="256"/>
      <c r="C1507" s="95"/>
      <c r="D1507" s="95"/>
      <c r="E1507" s="95"/>
      <c r="F1507" s="95"/>
      <c r="G1507" s="257"/>
    </row>
    <row r="1508" spans="1:7" ht="15.75">
      <c r="A1508" s="126"/>
      <c r="B1508" s="256"/>
      <c r="C1508" s="95"/>
      <c r="D1508" s="95"/>
      <c r="E1508" s="95"/>
      <c r="F1508" s="95"/>
      <c r="G1508" s="257"/>
    </row>
    <row r="1509" spans="1:7" ht="15.75">
      <c r="A1509" s="126"/>
      <c r="B1509" s="256"/>
      <c r="C1509" s="95"/>
      <c r="D1509" s="95"/>
      <c r="E1509" s="95"/>
      <c r="F1509" s="95"/>
      <c r="G1509" s="257"/>
    </row>
    <row r="1510" spans="1:7" ht="15.75">
      <c r="A1510" s="126"/>
      <c r="B1510" s="256"/>
      <c r="C1510" s="95"/>
      <c r="D1510" s="95"/>
      <c r="E1510" s="95"/>
      <c r="F1510" s="95"/>
      <c r="G1510" s="257"/>
    </row>
    <row r="1511" spans="1:7" ht="15.75">
      <c r="A1511" s="126"/>
      <c r="B1511" s="256"/>
      <c r="C1511" s="95"/>
      <c r="D1511" s="95"/>
      <c r="E1511" s="95"/>
      <c r="F1511" s="95"/>
      <c r="G1511" s="257"/>
    </row>
    <row r="1512" spans="1:7" ht="15.75">
      <c r="A1512" s="126"/>
      <c r="B1512" s="256"/>
      <c r="C1512" s="95"/>
      <c r="D1512" s="95"/>
      <c r="E1512" s="95"/>
      <c r="F1512" s="95"/>
      <c r="G1512" s="257"/>
    </row>
    <row r="1513" spans="1:7" ht="15.75">
      <c r="A1513" s="126"/>
      <c r="B1513" s="256"/>
      <c r="C1513" s="95"/>
      <c r="D1513" s="95"/>
      <c r="E1513" s="95"/>
      <c r="F1513" s="95"/>
      <c r="G1513" s="257"/>
    </row>
    <row r="1514" spans="1:7" ht="15.75">
      <c r="A1514" s="126"/>
      <c r="B1514" s="256"/>
      <c r="C1514" s="95"/>
      <c r="D1514" s="95"/>
      <c r="E1514" s="95"/>
      <c r="F1514" s="95"/>
      <c r="G1514" s="257"/>
    </row>
    <row r="1515" spans="1:7" ht="15.75">
      <c r="A1515" s="126"/>
      <c r="B1515" s="256"/>
      <c r="C1515" s="95"/>
      <c r="D1515" s="95"/>
      <c r="E1515" s="95"/>
      <c r="F1515" s="95"/>
      <c r="G1515" s="257"/>
    </row>
    <row r="1516" spans="1:7" ht="15.75">
      <c r="A1516" s="126"/>
      <c r="B1516" s="256"/>
      <c r="C1516" s="95"/>
      <c r="D1516" s="95"/>
      <c r="E1516" s="95"/>
      <c r="F1516" s="95"/>
      <c r="G1516" s="257"/>
    </row>
    <row r="1517" spans="1:7" ht="15.75">
      <c r="A1517" s="126"/>
      <c r="B1517" s="256"/>
      <c r="C1517" s="95"/>
      <c r="D1517" s="95"/>
      <c r="E1517" s="95"/>
      <c r="F1517" s="95"/>
      <c r="G1517" s="257"/>
    </row>
    <row r="1518" spans="1:7" ht="15.75">
      <c r="A1518" s="126"/>
      <c r="B1518" s="256"/>
      <c r="C1518" s="95"/>
      <c r="D1518" s="95"/>
      <c r="E1518" s="95"/>
      <c r="F1518" s="95"/>
      <c r="G1518" s="257"/>
    </row>
    <row r="1519" spans="1:7" ht="15.75">
      <c r="A1519" s="126"/>
      <c r="B1519" s="256"/>
      <c r="C1519" s="95"/>
      <c r="D1519" s="95"/>
      <c r="E1519" s="95"/>
      <c r="F1519" s="95"/>
      <c r="G1519" s="257"/>
    </row>
    <row r="1520" spans="1:7" ht="15.75">
      <c r="A1520" s="126"/>
      <c r="B1520" s="256"/>
      <c r="C1520" s="95"/>
      <c r="D1520" s="95"/>
      <c r="E1520" s="95"/>
      <c r="F1520" s="95"/>
      <c r="G1520" s="257"/>
    </row>
    <row r="1521" spans="1:7" ht="15.75">
      <c r="A1521" s="126"/>
      <c r="B1521" s="256"/>
      <c r="C1521" s="95"/>
      <c r="D1521" s="95"/>
      <c r="E1521" s="95"/>
      <c r="F1521" s="95"/>
      <c r="G1521" s="257"/>
    </row>
    <row r="1522" spans="1:7" ht="15.75">
      <c r="A1522" s="126"/>
      <c r="B1522" s="256"/>
      <c r="C1522" s="95"/>
      <c r="D1522" s="95"/>
      <c r="E1522" s="95"/>
      <c r="F1522" s="95"/>
      <c r="G1522" s="257"/>
    </row>
    <row r="1523" spans="1:7" ht="15.75">
      <c r="A1523" s="126"/>
      <c r="B1523" s="256"/>
      <c r="C1523" s="95"/>
      <c r="D1523" s="95"/>
      <c r="E1523" s="95"/>
      <c r="F1523" s="95"/>
      <c r="G1523" s="257"/>
    </row>
    <row r="1524" spans="1:7" ht="15.75">
      <c r="A1524" s="126"/>
      <c r="B1524" s="256"/>
      <c r="C1524" s="95"/>
      <c r="D1524" s="95"/>
      <c r="E1524" s="95"/>
      <c r="F1524" s="95"/>
      <c r="G1524" s="257"/>
    </row>
    <row r="1525" spans="1:7" ht="15.75">
      <c r="A1525" s="126"/>
      <c r="B1525" s="256"/>
      <c r="C1525" s="95"/>
      <c r="D1525" s="95"/>
      <c r="E1525" s="95"/>
      <c r="F1525" s="95"/>
      <c r="G1525" s="257"/>
    </row>
    <row r="1526" spans="1:7" ht="15.75">
      <c r="A1526" s="126"/>
      <c r="B1526" s="256"/>
      <c r="C1526" s="95"/>
      <c r="D1526" s="95"/>
      <c r="E1526" s="95"/>
      <c r="F1526" s="95"/>
      <c r="G1526" s="257"/>
    </row>
    <row r="1527" spans="1:7" ht="15.75">
      <c r="A1527" s="126"/>
      <c r="B1527" s="256"/>
      <c r="C1527" s="95"/>
      <c r="D1527" s="95"/>
      <c r="E1527" s="95"/>
      <c r="F1527" s="95"/>
      <c r="G1527" s="257"/>
    </row>
    <row r="1528" spans="1:7" ht="15.75">
      <c r="A1528" s="126"/>
      <c r="B1528" s="256"/>
      <c r="C1528" s="95"/>
      <c r="D1528" s="95"/>
      <c r="E1528" s="95"/>
      <c r="F1528" s="95"/>
      <c r="G1528" s="257"/>
    </row>
    <row r="1529" spans="1:7" ht="15.75">
      <c r="A1529" s="126"/>
      <c r="B1529" s="256"/>
      <c r="C1529" s="95"/>
      <c r="D1529" s="95"/>
      <c r="E1529" s="95"/>
      <c r="F1529" s="95"/>
      <c r="G1529" s="257"/>
    </row>
    <row r="1530" spans="1:7" ht="15.75">
      <c r="A1530" s="126"/>
      <c r="B1530" s="256"/>
      <c r="C1530" s="95"/>
      <c r="D1530" s="95"/>
      <c r="E1530" s="95"/>
      <c r="F1530" s="95"/>
      <c r="G1530" s="257"/>
    </row>
    <row r="1531" spans="1:7" ht="15.75">
      <c r="A1531" s="126"/>
      <c r="B1531" s="256"/>
      <c r="C1531" s="95"/>
      <c r="D1531" s="95"/>
      <c r="E1531" s="95"/>
      <c r="F1531" s="95"/>
      <c r="G1531" s="257"/>
    </row>
    <row r="1532" spans="1:7" ht="15.75">
      <c r="A1532" s="126"/>
      <c r="B1532" s="256"/>
      <c r="C1532" s="95"/>
      <c r="D1532" s="95"/>
      <c r="E1532" s="95"/>
      <c r="F1532" s="95"/>
      <c r="G1532" s="257"/>
    </row>
    <row r="1533" spans="1:7" ht="15.75">
      <c r="A1533" s="126"/>
      <c r="B1533" s="256"/>
      <c r="C1533" s="95"/>
      <c r="D1533" s="95"/>
      <c r="E1533" s="95"/>
      <c r="F1533" s="95"/>
      <c r="G1533" s="257"/>
    </row>
    <row r="1534" spans="1:7" ht="15.75">
      <c r="A1534" s="126"/>
      <c r="B1534" s="256"/>
      <c r="C1534" s="95"/>
      <c r="D1534" s="95"/>
      <c r="E1534" s="95"/>
      <c r="F1534" s="95"/>
      <c r="G1534" s="257"/>
    </row>
    <row r="1535" spans="1:7" ht="15.75">
      <c r="A1535" s="126"/>
      <c r="B1535" s="256"/>
      <c r="C1535" s="95"/>
      <c r="D1535" s="95"/>
      <c r="E1535" s="95"/>
      <c r="F1535" s="95"/>
      <c r="G1535" s="257"/>
    </row>
    <row r="1536" spans="1:7" ht="15.75">
      <c r="A1536" s="126"/>
      <c r="B1536" s="256"/>
      <c r="C1536" s="95"/>
      <c r="D1536" s="95"/>
      <c r="E1536" s="95"/>
      <c r="F1536" s="95"/>
      <c r="G1536" s="257"/>
    </row>
    <row r="1537" spans="1:7" ht="15.75">
      <c r="A1537" s="126"/>
      <c r="B1537" s="256"/>
      <c r="C1537" s="95"/>
      <c r="D1537" s="95"/>
      <c r="E1537" s="95"/>
      <c r="F1537" s="95"/>
      <c r="G1537" s="257"/>
    </row>
    <row r="1538" spans="1:7" ht="15.75">
      <c r="A1538" s="126"/>
      <c r="B1538" s="256"/>
      <c r="C1538" s="95"/>
      <c r="D1538" s="95"/>
      <c r="E1538" s="95"/>
      <c r="F1538" s="95"/>
      <c r="G1538" s="257"/>
    </row>
    <row r="1539" spans="1:7" ht="15.75">
      <c r="A1539" s="126"/>
      <c r="B1539" s="256"/>
      <c r="C1539" s="95"/>
      <c r="D1539" s="95"/>
      <c r="E1539" s="95"/>
      <c r="F1539" s="95"/>
      <c r="G1539" s="257"/>
    </row>
    <row r="1540" spans="1:7" ht="15.75">
      <c r="A1540" s="126"/>
      <c r="B1540" s="256"/>
      <c r="C1540" s="95"/>
      <c r="D1540" s="95"/>
      <c r="E1540" s="95"/>
      <c r="F1540" s="95"/>
      <c r="G1540" s="257"/>
    </row>
    <row r="1541" spans="1:7" ht="15.75">
      <c r="A1541" s="126"/>
      <c r="B1541" s="256"/>
      <c r="C1541" s="95"/>
      <c r="D1541" s="95"/>
      <c r="E1541" s="95"/>
      <c r="F1541" s="95"/>
      <c r="G1541" s="257"/>
    </row>
    <row r="1542" spans="1:7" ht="15.75">
      <c r="A1542" s="126"/>
      <c r="B1542" s="256"/>
      <c r="C1542" s="95"/>
      <c r="D1542" s="95"/>
      <c r="E1542" s="95"/>
      <c r="F1542" s="95"/>
      <c r="G1542" s="257"/>
    </row>
    <row r="1543" spans="1:7" ht="15.75">
      <c r="A1543" s="126"/>
      <c r="B1543" s="256"/>
      <c r="C1543" s="95"/>
      <c r="D1543" s="95"/>
      <c r="E1543" s="95"/>
      <c r="F1543" s="95"/>
      <c r="G1543" s="257"/>
    </row>
    <row r="1544" spans="1:7" ht="15.75">
      <c r="A1544" s="126"/>
      <c r="B1544" s="256"/>
      <c r="C1544" s="95"/>
      <c r="D1544" s="95"/>
      <c r="E1544" s="95"/>
      <c r="F1544" s="95"/>
      <c r="G1544" s="257"/>
    </row>
    <row r="1545" spans="1:7" ht="15.75">
      <c r="A1545" s="126"/>
      <c r="B1545" s="256"/>
      <c r="C1545" s="95"/>
      <c r="D1545" s="95"/>
      <c r="E1545" s="95"/>
      <c r="F1545" s="95"/>
      <c r="G1545" s="257"/>
    </row>
    <row r="1546" spans="1:7" ht="15.75">
      <c r="A1546" s="126"/>
      <c r="B1546" s="256"/>
      <c r="C1546" s="95"/>
      <c r="D1546" s="95"/>
      <c r="E1546" s="95"/>
      <c r="F1546" s="95"/>
      <c r="G1546" s="257"/>
    </row>
    <row r="1547" spans="1:7" ht="15.75">
      <c r="A1547" s="126"/>
      <c r="B1547" s="256"/>
      <c r="C1547" s="95"/>
      <c r="D1547" s="95"/>
      <c r="E1547" s="95"/>
      <c r="F1547" s="95"/>
      <c r="G1547" s="257"/>
    </row>
    <row r="1548" spans="1:7" ht="15.75">
      <c r="A1548" s="126"/>
      <c r="B1548" s="256"/>
      <c r="C1548" s="95"/>
      <c r="D1548" s="95"/>
      <c r="E1548" s="95"/>
      <c r="F1548" s="95"/>
      <c r="G1548" s="257"/>
    </row>
    <row r="1549" spans="1:7" ht="15.75">
      <c r="A1549" s="126"/>
      <c r="B1549" s="256"/>
      <c r="C1549" s="95"/>
      <c r="D1549" s="95"/>
      <c r="E1549" s="95"/>
      <c r="F1549" s="95"/>
      <c r="G1549" s="257"/>
    </row>
    <row r="1550" spans="1:7" ht="15.75">
      <c r="A1550" s="126"/>
      <c r="B1550" s="256"/>
      <c r="C1550" s="95"/>
      <c r="D1550" s="95"/>
      <c r="E1550" s="95"/>
      <c r="F1550" s="95"/>
      <c r="G1550" s="257"/>
    </row>
    <row r="1551" spans="1:7" ht="15.75">
      <c r="A1551" s="126"/>
      <c r="B1551" s="256"/>
      <c r="C1551" s="95"/>
      <c r="D1551" s="95"/>
      <c r="E1551" s="95"/>
      <c r="F1551" s="95"/>
      <c r="G1551" s="257"/>
    </row>
    <row r="1552" spans="1:7" ht="15.75">
      <c r="A1552" s="126"/>
      <c r="B1552" s="256"/>
      <c r="C1552" s="95"/>
      <c r="D1552" s="95"/>
      <c r="E1552" s="95"/>
      <c r="F1552" s="95"/>
      <c r="G1552" s="257"/>
    </row>
    <row r="1553" spans="1:7" ht="15.75">
      <c r="A1553" s="126"/>
      <c r="B1553" s="256"/>
      <c r="C1553" s="95"/>
      <c r="D1553" s="95"/>
      <c r="E1553" s="95"/>
      <c r="F1553" s="95"/>
      <c r="G1553" s="257"/>
    </row>
    <row r="1554" spans="1:7" ht="15.75">
      <c r="A1554" s="126"/>
      <c r="B1554" s="256"/>
      <c r="C1554" s="95"/>
      <c r="D1554" s="95"/>
      <c r="E1554" s="95"/>
      <c r="F1554" s="95"/>
      <c r="G1554" s="257"/>
    </row>
    <row r="1555" spans="1:7" ht="15.75">
      <c r="A1555" s="126"/>
      <c r="B1555" s="256"/>
      <c r="C1555" s="95"/>
      <c r="D1555" s="95"/>
      <c r="E1555" s="95"/>
      <c r="F1555" s="95"/>
      <c r="G1555" s="257"/>
    </row>
    <row r="1556" spans="1:7" ht="15.75">
      <c r="A1556" s="126"/>
      <c r="B1556" s="256"/>
      <c r="C1556" s="95"/>
      <c r="D1556" s="95"/>
      <c r="E1556" s="95"/>
      <c r="F1556" s="95"/>
      <c r="G1556" s="257"/>
    </row>
    <row r="1557" spans="1:7" ht="15.75">
      <c r="A1557" s="126"/>
      <c r="B1557" s="256"/>
      <c r="C1557" s="95"/>
      <c r="D1557" s="95"/>
      <c r="E1557" s="95"/>
      <c r="F1557" s="95"/>
      <c r="G1557" s="257"/>
    </row>
    <row r="1558" spans="1:7" ht="15.75">
      <c r="A1558" s="126"/>
      <c r="B1558" s="256"/>
      <c r="C1558" s="95"/>
      <c r="D1558" s="95"/>
      <c r="E1558" s="95"/>
      <c r="F1558" s="95"/>
      <c r="G1558" s="257"/>
    </row>
    <row r="1559" spans="1:7" ht="15.75">
      <c r="A1559" s="126"/>
      <c r="B1559" s="256"/>
      <c r="C1559" s="95"/>
      <c r="D1559" s="95"/>
      <c r="E1559" s="95"/>
      <c r="F1559" s="95"/>
      <c r="G1559" s="257"/>
    </row>
    <row r="1560" spans="1:7" ht="15.75">
      <c r="A1560" s="126"/>
      <c r="B1560" s="256"/>
      <c r="C1560" s="95"/>
      <c r="D1560" s="95"/>
      <c r="E1560" s="95"/>
      <c r="F1560" s="95"/>
      <c r="G1560" s="257"/>
    </row>
    <row r="1561" spans="1:7" ht="15.75">
      <c r="A1561" s="126"/>
      <c r="B1561" s="256"/>
      <c r="C1561" s="95"/>
      <c r="D1561" s="95"/>
      <c r="E1561" s="95"/>
      <c r="F1561" s="95"/>
      <c r="G1561" s="257"/>
    </row>
    <row r="1562" spans="1:7" ht="15.75">
      <c r="A1562" s="126"/>
      <c r="B1562" s="256"/>
      <c r="C1562" s="95"/>
      <c r="D1562" s="95"/>
      <c r="E1562" s="95"/>
      <c r="F1562" s="95"/>
      <c r="G1562" s="257"/>
    </row>
    <row r="1563" spans="1:7" ht="15.75">
      <c r="A1563" s="126"/>
      <c r="B1563" s="256"/>
      <c r="C1563" s="95"/>
      <c r="D1563" s="95"/>
      <c r="E1563" s="95"/>
      <c r="F1563" s="95"/>
      <c r="G1563" s="257"/>
    </row>
    <row r="1564" spans="1:7" ht="15.75">
      <c r="A1564" s="126"/>
      <c r="B1564" s="256"/>
      <c r="C1564" s="95"/>
      <c r="D1564" s="95"/>
      <c r="E1564" s="95"/>
      <c r="F1564" s="95"/>
      <c r="G1564" s="257"/>
    </row>
    <row r="1565" spans="1:7" ht="15.75">
      <c r="A1565" s="126"/>
      <c r="B1565" s="256"/>
      <c r="C1565" s="95"/>
      <c r="D1565" s="95"/>
      <c r="E1565" s="95"/>
      <c r="F1565" s="95"/>
      <c r="G1565" s="257"/>
    </row>
    <row r="1566" spans="1:7" ht="15.75">
      <c r="A1566" s="126"/>
      <c r="B1566" s="256"/>
      <c r="C1566" s="95"/>
      <c r="D1566" s="95"/>
      <c r="E1566" s="95"/>
      <c r="F1566" s="95"/>
      <c r="G1566" s="257"/>
    </row>
    <row r="1567" spans="1:7" ht="15.75">
      <c r="A1567" s="126"/>
      <c r="B1567" s="256"/>
      <c r="C1567" s="95"/>
      <c r="D1567" s="95"/>
      <c r="E1567" s="95"/>
      <c r="F1567" s="95"/>
      <c r="G1567" s="257"/>
    </row>
    <row r="1568" spans="1:7" ht="15.75">
      <c r="A1568" s="126"/>
      <c r="B1568" s="256"/>
      <c r="C1568" s="95"/>
      <c r="D1568" s="95"/>
      <c r="E1568" s="95"/>
      <c r="F1568" s="95"/>
      <c r="G1568" s="257"/>
    </row>
    <row r="1569" spans="1:7" ht="15.75">
      <c r="A1569" s="126"/>
      <c r="B1569" s="256"/>
      <c r="C1569" s="95"/>
      <c r="D1569" s="95"/>
      <c r="E1569" s="95"/>
      <c r="F1569" s="95"/>
      <c r="G1569" s="257"/>
    </row>
    <row r="1570" spans="1:7" ht="15.75">
      <c r="A1570" s="126"/>
      <c r="B1570" s="256"/>
      <c r="C1570" s="95"/>
      <c r="D1570" s="95"/>
      <c r="E1570" s="95"/>
      <c r="F1570" s="95"/>
      <c r="G1570" s="257"/>
    </row>
    <row r="1571" spans="1:7" ht="15.75">
      <c r="A1571" s="126"/>
      <c r="B1571" s="256"/>
      <c r="C1571" s="95"/>
      <c r="D1571" s="95"/>
      <c r="E1571" s="95"/>
      <c r="F1571" s="95"/>
      <c r="G1571" s="257"/>
    </row>
    <row r="1572" spans="1:7" ht="15.75">
      <c r="A1572" s="126"/>
      <c r="B1572" s="256"/>
      <c r="C1572" s="95"/>
      <c r="D1572" s="95"/>
      <c r="E1572" s="95"/>
      <c r="F1572" s="95"/>
      <c r="G1572" s="257"/>
    </row>
    <row r="1573" spans="1:7" ht="15.75">
      <c r="A1573" s="126"/>
      <c r="B1573" s="256"/>
      <c r="C1573" s="95"/>
      <c r="D1573" s="95"/>
      <c r="E1573" s="95"/>
      <c r="F1573" s="95"/>
      <c r="G1573" s="257"/>
    </row>
    <row r="1574" spans="1:7" ht="15.75">
      <c r="A1574" s="126"/>
      <c r="B1574" s="256"/>
      <c r="C1574" s="95"/>
      <c r="D1574" s="95"/>
      <c r="E1574" s="95"/>
      <c r="F1574" s="95"/>
      <c r="G1574" s="257"/>
    </row>
    <row r="1575" spans="1:7" ht="15.75">
      <c r="A1575" s="126"/>
      <c r="B1575" s="256"/>
      <c r="C1575" s="95"/>
      <c r="D1575" s="95"/>
      <c r="E1575" s="95"/>
      <c r="F1575" s="95"/>
      <c r="G1575" s="257"/>
    </row>
    <row r="1576" spans="1:7" ht="15.75">
      <c r="A1576" s="126"/>
      <c r="B1576" s="256"/>
      <c r="C1576" s="95"/>
      <c r="D1576" s="95"/>
      <c r="E1576" s="95"/>
      <c r="F1576" s="95"/>
      <c r="G1576" s="257"/>
    </row>
    <row r="1577" spans="1:7" ht="15.75">
      <c r="A1577" s="126"/>
      <c r="B1577" s="256"/>
      <c r="C1577" s="95"/>
      <c r="D1577" s="95"/>
      <c r="E1577" s="95"/>
      <c r="F1577" s="95"/>
      <c r="G1577" s="257"/>
    </row>
    <row r="1578" spans="1:7" ht="15.75">
      <c r="A1578" s="126"/>
      <c r="B1578" s="256"/>
      <c r="C1578" s="95"/>
      <c r="D1578" s="95"/>
      <c r="E1578" s="95"/>
      <c r="F1578" s="95"/>
      <c r="G1578" s="257"/>
    </row>
    <row r="1579" spans="1:7" ht="15.75">
      <c r="A1579" s="126"/>
      <c r="B1579" s="256"/>
      <c r="C1579" s="95"/>
      <c r="D1579" s="95"/>
      <c r="E1579" s="95"/>
      <c r="F1579" s="95"/>
      <c r="G1579" s="257"/>
    </row>
    <row r="1580" spans="1:7" ht="15.75">
      <c r="A1580" s="126"/>
      <c r="B1580" s="256"/>
      <c r="C1580" s="95"/>
      <c r="D1580" s="95"/>
      <c r="E1580" s="95"/>
      <c r="F1580" s="95"/>
      <c r="G1580" s="257"/>
    </row>
    <row r="1581" spans="1:7" ht="15.75">
      <c r="A1581" s="126"/>
      <c r="B1581" s="256"/>
      <c r="C1581" s="95"/>
      <c r="D1581" s="95"/>
      <c r="E1581" s="95"/>
      <c r="F1581" s="95"/>
      <c r="G1581" s="257"/>
    </row>
    <row r="1582" spans="1:7" ht="15.75">
      <c r="A1582" s="126"/>
      <c r="B1582" s="256"/>
      <c r="C1582" s="95"/>
      <c r="D1582" s="95"/>
      <c r="E1582" s="95"/>
      <c r="F1582" s="95"/>
      <c r="G1582" s="257"/>
    </row>
    <row r="1583" spans="1:7" ht="15.75">
      <c r="A1583" s="126"/>
      <c r="B1583" s="256"/>
      <c r="C1583" s="95"/>
      <c r="D1583" s="95"/>
      <c r="E1583" s="95"/>
      <c r="F1583" s="95"/>
      <c r="G1583" s="257"/>
    </row>
    <row r="1584" spans="1:7" ht="15.75">
      <c r="A1584" s="126"/>
      <c r="B1584" s="256"/>
      <c r="C1584" s="95"/>
      <c r="D1584" s="95"/>
      <c r="E1584" s="95"/>
      <c r="F1584" s="95"/>
      <c r="G1584" s="257"/>
    </row>
    <row r="1585" spans="1:7" ht="15.75">
      <c r="A1585" s="126"/>
      <c r="B1585" s="256"/>
      <c r="C1585" s="95"/>
      <c r="D1585" s="95"/>
      <c r="E1585" s="95"/>
      <c r="F1585" s="95"/>
      <c r="G1585" s="257"/>
    </row>
    <row r="1586" spans="1:7" ht="15.75">
      <c r="A1586" s="126"/>
      <c r="B1586" s="256"/>
      <c r="C1586" s="95"/>
      <c r="D1586" s="95"/>
      <c r="E1586" s="95"/>
      <c r="F1586" s="95"/>
      <c r="G1586" s="257"/>
    </row>
    <row r="1587" spans="1:7" ht="15.75">
      <c r="A1587" s="126"/>
      <c r="B1587" s="256"/>
      <c r="C1587" s="95"/>
      <c r="D1587" s="95"/>
      <c r="E1587" s="95"/>
      <c r="F1587" s="95"/>
      <c r="G1587" s="257"/>
    </row>
    <row r="1588" spans="1:7" ht="15.75">
      <c r="A1588" s="126"/>
      <c r="B1588" s="256"/>
      <c r="C1588" s="95"/>
      <c r="D1588" s="95"/>
      <c r="E1588" s="95"/>
      <c r="F1588" s="95"/>
      <c r="G1588" s="257"/>
    </row>
    <row r="1589" spans="1:7" ht="15.75">
      <c r="A1589" s="126"/>
      <c r="B1589" s="256"/>
      <c r="C1589" s="95"/>
      <c r="D1589" s="95"/>
      <c r="E1589" s="95"/>
      <c r="F1589" s="95"/>
      <c r="G1589" s="257"/>
    </row>
    <row r="1590" spans="1:7" ht="15.75">
      <c r="A1590" s="126"/>
      <c r="B1590" s="256"/>
      <c r="C1590" s="95"/>
      <c r="D1590" s="95"/>
      <c r="E1590" s="95"/>
      <c r="F1590" s="95"/>
      <c r="G1590" s="257"/>
    </row>
    <row r="1591" spans="1:7" ht="15.75">
      <c r="A1591" s="126"/>
      <c r="B1591" s="256"/>
      <c r="C1591" s="95"/>
      <c r="D1591" s="95"/>
      <c r="E1591" s="95"/>
      <c r="F1591" s="95"/>
      <c r="G1591" s="257"/>
    </row>
    <row r="1592" spans="1:7" ht="15.75">
      <c r="A1592" s="126"/>
      <c r="B1592" s="256"/>
      <c r="C1592" s="95"/>
      <c r="D1592" s="95"/>
      <c r="E1592" s="95"/>
      <c r="F1592" s="95"/>
      <c r="G1592" s="257"/>
    </row>
    <row r="1593" spans="1:7" ht="15.75">
      <c r="A1593" s="126"/>
      <c r="B1593" s="256"/>
      <c r="C1593" s="95"/>
      <c r="D1593" s="95"/>
      <c r="E1593" s="95"/>
      <c r="F1593" s="95"/>
      <c r="G1593" s="257"/>
    </row>
    <row r="1594" spans="1:7" ht="15.75">
      <c r="A1594" s="126"/>
      <c r="B1594" s="256"/>
      <c r="C1594" s="95"/>
      <c r="D1594" s="95"/>
      <c r="E1594" s="95"/>
      <c r="F1594" s="95"/>
      <c r="G1594" s="257"/>
    </row>
    <row r="1595" spans="1:7" ht="15.75">
      <c r="A1595" s="126"/>
      <c r="B1595" s="256"/>
      <c r="C1595" s="95"/>
      <c r="D1595" s="95"/>
      <c r="E1595" s="95"/>
      <c r="F1595" s="95"/>
      <c r="G1595" s="257"/>
    </row>
    <row r="1596" spans="1:7" ht="15.75">
      <c r="A1596" s="126"/>
      <c r="B1596" s="256"/>
      <c r="C1596" s="95"/>
      <c r="D1596" s="95"/>
      <c r="E1596" s="95"/>
      <c r="F1596" s="95"/>
      <c r="G1596" s="257"/>
    </row>
    <row r="1597" spans="1:7" ht="15.75">
      <c r="A1597" s="126"/>
      <c r="B1597" s="256"/>
      <c r="C1597" s="95"/>
      <c r="D1597" s="95"/>
      <c r="E1597" s="95"/>
      <c r="F1597" s="95"/>
      <c r="G1597" s="257"/>
    </row>
    <row r="1598" spans="1:7" ht="15.75">
      <c r="A1598" s="126"/>
      <c r="B1598" s="256"/>
      <c r="C1598" s="95"/>
      <c r="D1598" s="95"/>
      <c r="E1598" s="95"/>
      <c r="F1598" s="95"/>
      <c r="G1598" s="257"/>
    </row>
    <row r="1599" spans="1:7" ht="15.75">
      <c r="A1599" s="126"/>
      <c r="B1599" s="256"/>
      <c r="C1599" s="95"/>
      <c r="D1599" s="95"/>
      <c r="E1599" s="95"/>
      <c r="F1599" s="95"/>
      <c r="G1599" s="257"/>
    </row>
    <row r="1600" spans="1:7" ht="15.75">
      <c r="A1600" s="126"/>
      <c r="B1600" s="256"/>
      <c r="C1600" s="95"/>
      <c r="D1600" s="95"/>
      <c r="E1600" s="95"/>
      <c r="F1600" s="95"/>
      <c r="G1600" s="257"/>
    </row>
    <row r="1601" spans="1:7" ht="15.75">
      <c r="A1601" s="126"/>
      <c r="B1601" s="256"/>
      <c r="C1601" s="95"/>
      <c r="D1601" s="95"/>
      <c r="E1601" s="95"/>
      <c r="F1601" s="95"/>
      <c r="G1601" s="257"/>
    </row>
    <row r="1602" spans="1:7" ht="15.75">
      <c r="A1602" s="126"/>
      <c r="B1602" s="256"/>
      <c r="C1602" s="95"/>
      <c r="D1602" s="95"/>
      <c r="E1602" s="95"/>
      <c r="F1602" s="95"/>
      <c r="G1602" s="257"/>
    </row>
    <row r="1603" spans="1:7" ht="15.75">
      <c r="A1603" s="126"/>
      <c r="B1603" s="256"/>
      <c r="C1603" s="95"/>
      <c r="D1603" s="95"/>
      <c r="E1603" s="95"/>
      <c r="F1603" s="95"/>
      <c r="G1603" s="257"/>
    </row>
    <row r="1604" spans="1:7" ht="15.75">
      <c r="A1604" s="126"/>
      <c r="B1604" s="256"/>
      <c r="C1604" s="95"/>
      <c r="D1604" s="95"/>
      <c r="E1604" s="95"/>
      <c r="F1604" s="95"/>
      <c r="G1604" s="257"/>
    </row>
    <row r="1605" spans="1:7" ht="15.75">
      <c r="A1605" s="126"/>
      <c r="B1605" s="256"/>
      <c r="C1605" s="95"/>
      <c r="D1605" s="95"/>
      <c r="E1605" s="95"/>
      <c r="F1605" s="95"/>
      <c r="G1605" s="257"/>
    </row>
    <row r="1606" spans="1:7" ht="15.75">
      <c r="A1606" s="126"/>
      <c r="B1606" s="256"/>
      <c r="C1606" s="95"/>
      <c r="D1606" s="95"/>
      <c r="E1606" s="95"/>
      <c r="F1606" s="95"/>
      <c r="G1606" s="257"/>
    </row>
    <row r="1607" spans="1:7" ht="15.75">
      <c r="A1607" s="126"/>
      <c r="B1607" s="256"/>
      <c r="C1607" s="95"/>
      <c r="D1607" s="95"/>
      <c r="E1607" s="95"/>
      <c r="F1607" s="95"/>
      <c r="G1607" s="257"/>
    </row>
    <row r="1608" spans="1:7" ht="15.75">
      <c r="A1608" s="126"/>
      <c r="B1608" s="256"/>
      <c r="C1608" s="95"/>
      <c r="D1608" s="95"/>
      <c r="E1608" s="95"/>
      <c r="F1608" s="95"/>
      <c r="G1608" s="257"/>
    </row>
    <row r="1609" spans="1:7" ht="15.75">
      <c r="A1609" s="126"/>
      <c r="B1609" s="256"/>
      <c r="C1609" s="95"/>
      <c r="D1609" s="95"/>
      <c r="E1609" s="95"/>
      <c r="F1609" s="95"/>
      <c r="G1609" s="257"/>
    </row>
    <row r="1610" spans="1:7" ht="15.75">
      <c r="A1610" s="126"/>
      <c r="B1610" s="256"/>
      <c r="C1610" s="95"/>
      <c r="D1610" s="95"/>
      <c r="E1610" s="95"/>
      <c r="F1610" s="95"/>
      <c r="G1610" s="257"/>
    </row>
    <row r="1611" spans="1:7" ht="15.75">
      <c r="A1611" s="126"/>
      <c r="B1611" s="256"/>
      <c r="C1611" s="95"/>
      <c r="D1611" s="95"/>
      <c r="E1611" s="95"/>
      <c r="F1611" s="95"/>
      <c r="G1611" s="257"/>
    </row>
    <row r="1612" spans="1:7" ht="15.75">
      <c r="A1612" s="126"/>
      <c r="B1612" s="256"/>
      <c r="C1612" s="95"/>
      <c r="D1612" s="95"/>
      <c r="E1612" s="95"/>
      <c r="F1612" s="95"/>
      <c r="G1612" s="257"/>
    </row>
    <row r="1613" spans="1:7" ht="15.75">
      <c r="A1613" s="126"/>
      <c r="B1613" s="256"/>
      <c r="C1613" s="95"/>
      <c r="D1613" s="95"/>
      <c r="E1613" s="95"/>
      <c r="F1613" s="95"/>
      <c r="G1613" s="257"/>
    </row>
    <row r="1614" spans="1:7" ht="15.75">
      <c r="A1614" s="126"/>
      <c r="B1614" s="256"/>
      <c r="C1614" s="95"/>
      <c r="D1614" s="95"/>
      <c r="E1614" s="95"/>
      <c r="F1614" s="95"/>
      <c r="G1614" s="257"/>
    </row>
    <row r="1615" spans="1:7" ht="15.75">
      <c r="A1615" s="126"/>
      <c r="B1615" s="256"/>
      <c r="C1615" s="95"/>
      <c r="D1615" s="95"/>
      <c r="E1615" s="95"/>
      <c r="F1615" s="95"/>
      <c r="G1615" s="257"/>
    </row>
    <row r="1616" spans="1:7" ht="15.75">
      <c r="A1616" s="126"/>
      <c r="B1616" s="256"/>
      <c r="C1616" s="95"/>
      <c r="D1616" s="95"/>
      <c r="E1616" s="95"/>
      <c r="F1616" s="95"/>
      <c r="G1616" s="257"/>
    </row>
    <row r="1617" spans="1:7" ht="15.75">
      <c r="A1617" s="126"/>
      <c r="B1617" s="256"/>
      <c r="C1617" s="95"/>
      <c r="D1617" s="95"/>
      <c r="E1617" s="95"/>
      <c r="F1617" s="95"/>
      <c r="G1617" s="257"/>
    </row>
    <row r="1618" spans="1:7" ht="15.75">
      <c r="A1618" s="126"/>
      <c r="B1618" s="256"/>
      <c r="C1618" s="95"/>
      <c r="D1618" s="95"/>
      <c r="E1618" s="95"/>
      <c r="F1618" s="95"/>
      <c r="G1618" s="257"/>
    </row>
    <row r="1619" spans="1:7" ht="15.75">
      <c r="A1619" s="126"/>
      <c r="B1619" s="256"/>
      <c r="C1619" s="95"/>
      <c r="D1619" s="95"/>
      <c r="E1619" s="95"/>
      <c r="F1619" s="95"/>
      <c r="G1619" s="257"/>
    </row>
    <row r="1620" spans="1:7" ht="15.75">
      <c r="A1620" s="126"/>
      <c r="B1620" s="256"/>
      <c r="C1620" s="95"/>
      <c r="D1620" s="95"/>
      <c r="E1620" s="95"/>
      <c r="F1620" s="95"/>
      <c r="G1620" s="257"/>
    </row>
    <row r="1621" spans="1:7" ht="15.75">
      <c r="A1621" s="126"/>
      <c r="B1621" s="256"/>
      <c r="C1621" s="95"/>
      <c r="D1621" s="95"/>
      <c r="E1621" s="95"/>
      <c r="F1621" s="95"/>
      <c r="G1621" s="257"/>
    </row>
    <row r="1622" spans="1:7" ht="15.75">
      <c r="A1622" s="126"/>
      <c r="B1622" s="256"/>
      <c r="C1622" s="95"/>
      <c r="D1622" s="95"/>
      <c r="E1622" s="95"/>
      <c r="F1622" s="95"/>
      <c r="G1622" s="257"/>
    </row>
    <row r="1623" spans="1:7" ht="15.75">
      <c r="A1623" s="126"/>
      <c r="B1623" s="256"/>
      <c r="C1623" s="95"/>
      <c r="D1623" s="95"/>
      <c r="E1623" s="95"/>
      <c r="F1623" s="95"/>
      <c r="G1623" s="257"/>
    </row>
    <row r="1624" spans="1:7" ht="15.75">
      <c r="A1624" s="126"/>
      <c r="B1624" s="256"/>
      <c r="C1624" s="95"/>
      <c r="D1624" s="95"/>
      <c r="E1624" s="95"/>
      <c r="F1624" s="95"/>
      <c r="G1624" s="257"/>
    </row>
    <row r="1625" spans="1:7" ht="15.75">
      <c r="A1625" s="126"/>
      <c r="B1625" s="256"/>
      <c r="C1625" s="95"/>
      <c r="D1625" s="95"/>
      <c r="E1625" s="95"/>
      <c r="F1625" s="95"/>
      <c r="G1625" s="257"/>
    </row>
    <row r="1626" spans="1:7" ht="15.75">
      <c r="A1626" s="126"/>
      <c r="B1626" s="256"/>
      <c r="C1626" s="95"/>
      <c r="D1626" s="95"/>
      <c r="E1626" s="95"/>
      <c r="F1626" s="95"/>
      <c r="G1626" s="257"/>
    </row>
    <row r="1627" spans="1:7" ht="15.75">
      <c r="A1627" s="126"/>
      <c r="B1627" s="256"/>
      <c r="C1627" s="95"/>
      <c r="D1627" s="95"/>
      <c r="E1627" s="95"/>
      <c r="F1627" s="95"/>
      <c r="G1627" s="257"/>
    </row>
    <row r="1628" spans="1:7" ht="15.75">
      <c r="A1628" s="126"/>
      <c r="B1628" s="256"/>
      <c r="C1628" s="95"/>
      <c r="D1628" s="95"/>
      <c r="E1628" s="95"/>
      <c r="F1628" s="95"/>
      <c r="G1628" s="257"/>
    </row>
    <row r="1629" spans="1:7" ht="15.75">
      <c r="A1629" s="126"/>
      <c r="B1629" s="256"/>
      <c r="C1629" s="95"/>
      <c r="D1629" s="95"/>
      <c r="E1629" s="95"/>
      <c r="F1629" s="95"/>
      <c r="G1629" s="257"/>
    </row>
    <row r="1630" spans="1:7" ht="15.75">
      <c r="A1630" s="126"/>
      <c r="B1630" s="256"/>
      <c r="C1630" s="95"/>
      <c r="D1630" s="95"/>
      <c r="E1630" s="95"/>
      <c r="F1630" s="95"/>
      <c r="G1630" s="257"/>
    </row>
    <row r="1631" spans="1:7" ht="15.75">
      <c r="A1631" s="126"/>
      <c r="B1631" s="256"/>
      <c r="C1631" s="95"/>
      <c r="D1631" s="95"/>
      <c r="E1631" s="95"/>
      <c r="F1631" s="95"/>
      <c r="G1631" s="257"/>
    </row>
    <row r="1632" spans="1:7" ht="15.75">
      <c r="A1632" s="126"/>
      <c r="B1632" s="256"/>
      <c r="C1632" s="95"/>
      <c r="D1632" s="95"/>
      <c r="E1632" s="95"/>
      <c r="F1632" s="95"/>
      <c r="G1632" s="257"/>
    </row>
    <row r="1633" spans="1:7" ht="15.75">
      <c r="A1633" s="126"/>
      <c r="B1633" s="256"/>
      <c r="C1633" s="95"/>
      <c r="D1633" s="95"/>
      <c r="E1633" s="95"/>
      <c r="F1633" s="95"/>
      <c r="G1633" s="257"/>
    </row>
    <row r="1634" spans="1:7" ht="15.75">
      <c r="A1634" s="126"/>
      <c r="B1634" s="256"/>
      <c r="C1634" s="95"/>
      <c r="D1634" s="95"/>
      <c r="E1634" s="95"/>
      <c r="F1634" s="95"/>
      <c r="G1634" s="257"/>
    </row>
    <row r="1635" spans="1:7" ht="15.75">
      <c r="A1635" s="126"/>
      <c r="B1635" s="256"/>
      <c r="C1635" s="95"/>
      <c r="D1635" s="95"/>
      <c r="E1635" s="95"/>
      <c r="F1635" s="95"/>
      <c r="G1635" s="257"/>
    </row>
    <row r="1636" spans="1:7" ht="15.75">
      <c r="A1636" s="126"/>
      <c r="B1636" s="256"/>
      <c r="C1636" s="95"/>
      <c r="D1636" s="95"/>
      <c r="E1636" s="95"/>
      <c r="F1636" s="95"/>
      <c r="G1636" s="257"/>
    </row>
    <row r="1637" spans="1:7" ht="15.75">
      <c r="A1637" s="126"/>
      <c r="B1637" s="256"/>
      <c r="C1637" s="95"/>
      <c r="D1637" s="95"/>
      <c r="E1637" s="95"/>
      <c r="F1637" s="95"/>
      <c r="G1637" s="257"/>
    </row>
    <row r="1638" spans="1:7" ht="15.75">
      <c r="A1638" s="126"/>
      <c r="B1638" s="256"/>
      <c r="C1638" s="95"/>
      <c r="D1638" s="95"/>
      <c r="E1638" s="95"/>
      <c r="F1638" s="95"/>
      <c r="G1638" s="257"/>
    </row>
    <row r="1639" spans="1:7" ht="15.75">
      <c r="A1639" s="126"/>
      <c r="B1639" s="256"/>
      <c r="C1639" s="95"/>
      <c r="D1639" s="95"/>
      <c r="E1639" s="95"/>
      <c r="F1639" s="95"/>
      <c r="G1639" s="257"/>
    </row>
    <row r="1640" spans="1:7" ht="15.75">
      <c r="A1640" s="126"/>
      <c r="B1640" s="256"/>
      <c r="C1640" s="95"/>
      <c r="D1640" s="95"/>
      <c r="E1640" s="95"/>
      <c r="F1640" s="95"/>
      <c r="G1640" s="257"/>
    </row>
    <row r="1641" spans="1:7" ht="15.75">
      <c r="A1641" s="126"/>
      <c r="B1641" s="256"/>
      <c r="C1641" s="95"/>
      <c r="D1641" s="95"/>
      <c r="E1641" s="95"/>
      <c r="F1641" s="95"/>
      <c r="G1641" s="257"/>
    </row>
    <row r="1642" spans="1:7" ht="15.75">
      <c r="A1642" s="126"/>
      <c r="B1642" s="256"/>
      <c r="C1642" s="95"/>
      <c r="D1642" s="95"/>
      <c r="E1642" s="95"/>
      <c r="F1642" s="95"/>
      <c r="G1642" s="257"/>
    </row>
    <row r="1643" spans="1:7" ht="15.75">
      <c r="A1643" s="126"/>
      <c r="B1643" s="256"/>
      <c r="C1643" s="95"/>
      <c r="D1643" s="95"/>
      <c r="E1643" s="95"/>
      <c r="F1643" s="95"/>
      <c r="G1643" s="257"/>
    </row>
    <row r="1644" spans="1:7" ht="15.75">
      <c r="A1644" s="126"/>
      <c r="B1644" s="256"/>
      <c r="C1644" s="95"/>
      <c r="D1644" s="95"/>
      <c r="E1644" s="95"/>
      <c r="F1644" s="95"/>
      <c r="G1644" s="257"/>
    </row>
    <row r="1645" spans="1:7" ht="15.75">
      <c r="A1645" s="126"/>
      <c r="B1645" s="256"/>
      <c r="C1645" s="95"/>
      <c r="D1645" s="95"/>
      <c r="E1645" s="95"/>
      <c r="F1645" s="95"/>
      <c r="G1645" s="257"/>
    </row>
    <row r="1646" spans="1:7" ht="15.75">
      <c r="A1646" s="126"/>
      <c r="B1646" s="256"/>
      <c r="C1646" s="95"/>
      <c r="D1646" s="95"/>
      <c r="E1646" s="95"/>
      <c r="F1646" s="95"/>
      <c r="G1646" s="257"/>
    </row>
    <row r="1647" spans="1:7" ht="15.75">
      <c r="A1647" s="126"/>
      <c r="B1647" s="256"/>
      <c r="C1647" s="95"/>
      <c r="D1647" s="95"/>
      <c r="E1647" s="95"/>
      <c r="F1647" s="95"/>
      <c r="G1647" s="257"/>
    </row>
    <row r="1648" spans="1:7" ht="15.75">
      <c r="A1648" s="126"/>
      <c r="B1648" s="256"/>
      <c r="C1648" s="95"/>
      <c r="D1648" s="95"/>
      <c r="E1648" s="95"/>
      <c r="F1648" s="95"/>
      <c r="G1648" s="257"/>
    </row>
    <row r="1649" spans="1:7" ht="15.75">
      <c r="A1649" s="126"/>
      <c r="B1649" s="256"/>
      <c r="C1649" s="95"/>
      <c r="D1649" s="95"/>
      <c r="E1649" s="95"/>
      <c r="F1649" s="95"/>
      <c r="G1649" s="257"/>
    </row>
    <row r="1650" spans="1:7" ht="15.75">
      <c r="A1650" s="126"/>
      <c r="B1650" s="256"/>
      <c r="C1650" s="95"/>
      <c r="D1650" s="95"/>
      <c r="E1650" s="95"/>
      <c r="F1650" s="95"/>
      <c r="G1650" s="257"/>
    </row>
    <row r="1651" spans="1:7" ht="15.75">
      <c r="A1651" s="126"/>
      <c r="B1651" s="256"/>
      <c r="C1651" s="95"/>
      <c r="D1651" s="95"/>
      <c r="E1651" s="95"/>
      <c r="F1651" s="95"/>
      <c r="G1651" s="257"/>
    </row>
    <row r="1652" spans="1:7" ht="15.75">
      <c r="A1652" s="126"/>
      <c r="B1652" s="256"/>
      <c r="C1652" s="95"/>
      <c r="D1652" s="95"/>
      <c r="E1652" s="95"/>
      <c r="F1652" s="95"/>
      <c r="G1652" s="257"/>
    </row>
    <row r="1653" spans="1:7" ht="15.75">
      <c r="A1653" s="126"/>
      <c r="B1653" s="256"/>
      <c r="C1653" s="95"/>
      <c r="D1653" s="95"/>
      <c r="E1653" s="95"/>
      <c r="F1653" s="95"/>
      <c r="G1653" s="257"/>
    </row>
    <row r="1654" spans="1:7" ht="15.75">
      <c r="A1654" s="126"/>
      <c r="B1654" s="256"/>
      <c r="C1654" s="95"/>
      <c r="D1654" s="95"/>
      <c r="E1654" s="95"/>
      <c r="F1654" s="95"/>
      <c r="G1654" s="257"/>
    </row>
    <row r="1655" spans="1:7" ht="15.75">
      <c r="A1655" s="126"/>
      <c r="B1655" s="256"/>
      <c r="C1655" s="95"/>
      <c r="D1655" s="95"/>
      <c r="E1655" s="95"/>
      <c r="F1655" s="95"/>
      <c r="G1655" s="257"/>
    </row>
    <row r="1656" spans="1:7" ht="15.75">
      <c r="A1656" s="126"/>
      <c r="B1656" s="256"/>
      <c r="C1656" s="95"/>
      <c r="D1656" s="95"/>
      <c r="E1656" s="95"/>
      <c r="F1656" s="95"/>
      <c r="G1656" s="257"/>
    </row>
    <row r="1657" spans="1:7" ht="15.75">
      <c r="A1657" s="126"/>
      <c r="B1657" s="256"/>
      <c r="C1657" s="95"/>
      <c r="D1657" s="95"/>
      <c r="E1657" s="95"/>
      <c r="F1657" s="95"/>
      <c r="G1657" s="257"/>
    </row>
    <row r="1658" spans="1:7" ht="15.75">
      <c r="A1658" s="126"/>
      <c r="B1658" s="256"/>
      <c r="C1658" s="95"/>
      <c r="D1658" s="95"/>
      <c r="E1658" s="95"/>
      <c r="F1658" s="95"/>
      <c r="G1658" s="257"/>
    </row>
    <row r="1659" spans="1:7" ht="15.75">
      <c r="A1659" s="126"/>
      <c r="B1659" s="256"/>
      <c r="C1659" s="95"/>
      <c r="D1659" s="95"/>
      <c r="E1659" s="95"/>
      <c r="F1659" s="95"/>
      <c r="G1659" s="257"/>
    </row>
    <row r="1660" spans="1:7" ht="15.75">
      <c r="A1660" s="126"/>
      <c r="B1660" s="256"/>
      <c r="C1660" s="95"/>
      <c r="D1660" s="95"/>
      <c r="E1660" s="95"/>
      <c r="F1660" s="95"/>
      <c r="G1660" s="257"/>
    </row>
    <row r="1661" spans="1:7" ht="15.75">
      <c r="A1661" s="126"/>
      <c r="B1661" s="256"/>
      <c r="C1661" s="95"/>
      <c r="D1661" s="95"/>
      <c r="E1661" s="95"/>
      <c r="F1661" s="95"/>
      <c r="G1661" s="257"/>
    </row>
    <row r="1662" spans="1:7" ht="15.75">
      <c r="A1662" s="126"/>
      <c r="B1662" s="256"/>
      <c r="C1662" s="95"/>
      <c r="D1662" s="95"/>
      <c r="E1662" s="95"/>
      <c r="F1662" s="95"/>
      <c r="G1662" s="257"/>
    </row>
    <row r="1663" spans="1:7" ht="15.75">
      <c r="A1663" s="126"/>
      <c r="B1663" s="256"/>
      <c r="C1663" s="95"/>
      <c r="D1663" s="95"/>
      <c r="E1663" s="95"/>
      <c r="F1663" s="95"/>
      <c r="G1663" s="257"/>
    </row>
    <row r="1664" spans="1:7" ht="15.75">
      <c r="A1664" s="126"/>
      <c r="B1664" s="256"/>
      <c r="C1664" s="95"/>
      <c r="D1664" s="95"/>
      <c r="E1664" s="95"/>
      <c r="F1664" s="95"/>
      <c r="G1664" s="257"/>
    </row>
    <row r="1665" spans="1:7" ht="15.75">
      <c r="A1665" s="126"/>
      <c r="B1665" s="256"/>
      <c r="C1665" s="95"/>
      <c r="D1665" s="95"/>
      <c r="E1665" s="95"/>
      <c r="F1665" s="95"/>
      <c r="G1665" s="257"/>
    </row>
    <row r="1666" spans="1:7" ht="15.75">
      <c r="A1666" s="126"/>
      <c r="B1666" s="256"/>
      <c r="C1666" s="95"/>
      <c r="D1666" s="95"/>
      <c r="E1666" s="95"/>
      <c r="F1666" s="95"/>
      <c r="G1666" s="257"/>
    </row>
    <row r="1667" spans="1:7" ht="15.75">
      <c r="A1667" s="126"/>
      <c r="B1667" s="256"/>
      <c r="C1667" s="95"/>
      <c r="D1667" s="95"/>
      <c r="E1667" s="95"/>
      <c r="F1667" s="95"/>
      <c r="G1667" s="257"/>
    </row>
    <row r="1668" spans="1:7" ht="15.75">
      <c r="A1668" s="126"/>
      <c r="B1668" s="256"/>
      <c r="C1668" s="95"/>
      <c r="D1668" s="95"/>
      <c r="E1668" s="95"/>
      <c r="F1668" s="95"/>
      <c r="G1668" s="257"/>
    </row>
    <row r="1669" spans="1:7" ht="15.75">
      <c r="A1669" s="126"/>
      <c r="B1669" s="256"/>
      <c r="C1669" s="95"/>
      <c r="D1669" s="95"/>
      <c r="E1669" s="95"/>
      <c r="F1669" s="95"/>
      <c r="G1669" s="257"/>
    </row>
    <row r="1670" spans="1:7" ht="15.75">
      <c r="A1670" s="126"/>
      <c r="B1670" s="256"/>
      <c r="C1670" s="95"/>
      <c r="D1670" s="95"/>
      <c r="E1670" s="95"/>
      <c r="F1670" s="95"/>
      <c r="G1670" s="257"/>
    </row>
    <row r="1671" spans="1:7" ht="15.75">
      <c r="A1671" s="126"/>
      <c r="B1671" s="256"/>
      <c r="C1671" s="95"/>
      <c r="D1671" s="95"/>
      <c r="E1671" s="95"/>
      <c r="F1671" s="95"/>
      <c r="G1671" s="257"/>
    </row>
    <row r="1672" spans="1:7" ht="15.75">
      <c r="A1672" s="126"/>
      <c r="B1672" s="256"/>
      <c r="C1672" s="95"/>
      <c r="D1672" s="95"/>
      <c r="E1672" s="95"/>
      <c r="F1672" s="95"/>
      <c r="G1672" s="257"/>
    </row>
    <row r="1673" spans="1:7" ht="15.75">
      <c r="A1673" s="126"/>
      <c r="B1673" s="256"/>
      <c r="C1673" s="95"/>
      <c r="D1673" s="95"/>
      <c r="E1673" s="95"/>
      <c r="F1673" s="95"/>
      <c r="G1673" s="257"/>
    </row>
    <row r="1674" spans="1:7" ht="15.75">
      <c r="A1674" s="126"/>
      <c r="B1674" s="256"/>
      <c r="C1674" s="95"/>
      <c r="D1674" s="95"/>
      <c r="E1674" s="95"/>
      <c r="F1674" s="95"/>
      <c r="G1674" s="257"/>
    </row>
    <row r="1675" spans="1:7" ht="15.75">
      <c r="A1675" s="126"/>
      <c r="B1675" s="256"/>
      <c r="C1675" s="95"/>
      <c r="D1675" s="95"/>
      <c r="E1675" s="95"/>
      <c r="F1675" s="95"/>
      <c r="G1675" s="257"/>
    </row>
    <row r="1676" spans="1:7" ht="15.75">
      <c r="A1676" s="126"/>
      <c r="B1676" s="256"/>
      <c r="C1676" s="95"/>
      <c r="D1676" s="95"/>
      <c r="E1676" s="95"/>
      <c r="F1676" s="95"/>
      <c r="G1676" s="257"/>
    </row>
    <row r="1677" spans="1:7" ht="15.75">
      <c r="A1677" s="126"/>
      <c r="B1677" s="256"/>
      <c r="C1677" s="95"/>
      <c r="D1677" s="95"/>
      <c r="E1677" s="95"/>
      <c r="F1677" s="95"/>
      <c r="G1677" s="257"/>
    </row>
    <row r="1678" spans="1:7" ht="15.75">
      <c r="A1678" s="126"/>
      <c r="B1678" s="256"/>
      <c r="C1678" s="95"/>
      <c r="D1678" s="95"/>
      <c r="E1678" s="95"/>
      <c r="F1678" s="95"/>
      <c r="G1678" s="257"/>
    </row>
    <row r="1679" spans="1:7" ht="15.75">
      <c r="A1679" s="126"/>
      <c r="B1679" s="256"/>
      <c r="C1679" s="95"/>
      <c r="D1679" s="95"/>
      <c r="E1679" s="95"/>
      <c r="F1679" s="95"/>
      <c r="G1679" s="257"/>
    </row>
    <row r="1680" spans="1:7" ht="15.75">
      <c r="A1680" s="126"/>
      <c r="B1680" s="256"/>
      <c r="C1680" s="95"/>
      <c r="D1680" s="95"/>
      <c r="E1680" s="95"/>
      <c r="F1680" s="95"/>
      <c r="G1680" s="257"/>
    </row>
    <row r="1681" spans="1:7" ht="15.75">
      <c r="A1681" s="126"/>
      <c r="B1681" s="256"/>
      <c r="C1681" s="95"/>
      <c r="D1681" s="95"/>
      <c r="E1681" s="95"/>
      <c r="F1681" s="95"/>
      <c r="G1681" s="257"/>
    </row>
    <row r="1682" spans="1:7" ht="15.75">
      <c r="A1682" s="126"/>
      <c r="B1682" s="256"/>
      <c r="C1682" s="95"/>
      <c r="D1682" s="95"/>
      <c r="E1682" s="95"/>
      <c r="F1682" s="95"/>
      <c r="G1682" s="257"/>
    </row>
    <row r="1683" spans="1:7" ht="15.75">
      <c r="A1683" s="126"/>
      <c r="B1683" s="256"/>
      <c r="C1683" s="95"/>
      <c r="D1683" s="95"/>
      <c r="E1683" s="95"/>
      <c r="F1683" s="95"/>
      <c r="G1683" s="257"/>
    </row>
    <row r="1684" spans="1:7" ht="15.75">
      <c r="A1684" s="126"/>
      <c r="B1684" s="256"/>
      <c r="C1684" s="95"/>
      <c r="D1684" s="95"/>
      <c r="E1684" s="95"/>
      <c r="F1684" s="95"/>
      <c r="G1684" s="257"/>
    </row>
    <row r="1685" spans="1:7" ht="15.75">
      <c r="A1685" s="126"/>
      <c r="B1685" s="256"/>
      <c r="C1685" s="95"/>
      <c r="D1685" s="95"/>
      <c r="E1685" s="95"/>
      <c r="F1685" s="95"/>
      <c r="G1685" s="257"/>
    </row>
    <row r="1686" spans="1:7" ht="15.75">
      <c r="A1686" s="126"/>
      <c r="B1686" s="256"/>
      <c r="C1686" s="95"/>
      <c r="D1686" s="95"/>
      <c r="E1686" s="95"/>
      <c r="F1686" s="95"/>
      <c r="G1686" s="257"/>
    </row>
    <row r="1687" spans="1:7" ht="15.75">
      <c r="A1687" s="126"/>
      <c r="B1687" s="256"/>
      <c r="C1687" s="95"/>
      <c r="D1687" s="95"/>
      <c r="E1687" s="95"/>
      <c r="F1687" s="95"/>
      <c r="G1687" s="257"/>
    </row>
    <row r="1688" spans="1:7" ht="15.75">
      <c r="A1688" s="126"/>
      <c r="B1688" s="256"/>
      <c r="C1688" s="95"/>
      <c r="D1688" s="95"/>
      <c r="E1688" s="95"/>
      <c r="F1688" s="95"/>
      <c r="G1688" s="257"/>
    </row>
    <row r="1689" spans="1:7" ht="15.75">
      <c r="A1689" s="126"/>
      <c r="B1689" s="256"/>
      <c r="C1689" s="95"/>
      <c r="D1689" s="95"/>
      <c r="E1689" s="95"/>
      <c r="F1689" s="95"/>
      <c r="G1689" s="257"/>
    </row>
    <row r="1690" spans="1:7" ht="15.75">
      <c r="A1690" s="126"/>
      <c r="B1690" s="256"/>
      <c r="C1690" s="95"/>
      <c r="D1690" s="95"/>
      <c r="E1690" s="95"/>
      <c r="F1690" s="95"/>
      <c r="G1690" s="257"/>
    </row>
    <row r="1691" spans="1:7" ht="15.75">
      <c r="A1691" s="126"/>
      <c r="B1691" s="256"/>
      <c r="C1691" s="95"/>
      <c r="D1691" s="95"/>
      <c r="E1691" s="95"/>
      <c r="F1691" s="95"/>
      <c r="G1691" s="257"/>
    </row>
    <row r="1692" spans="1:7" ht="15.75">
      <c r="A1692" s="126"/>
      <c r="B1692" s="256"/>
      <c r="C1692" s="95"/>
      <c r="D1692" s="95"/>
      <c r="E1692" s="95"/>
      <c r="F1692" s="95"/>
      <c r="G1692" s="257"/>
    </row>
    <row r="1693" spans="1:7" ht="15.75">
      <c r="A1693" s="126"/>
      <c r="B1693" s="256"/>
      <c r="C1693" s="95"/>
      <c r="D1693" s="95"/>
      <c r="E1693" s="95"/>
      <c r="F1693" s="95"/>
      <c r="G1693" s="257"/>
    </row>
    <row r="1694" spans="1:7" ht="15.75">
      <c r="A1694" s="126"/>
      <c r="B1694" s="256"/>
      <c r="C1694" s="95"/>
      <c r="D1694" s="95"/>
      <c r="E1694" s="95"/>
      <c r="F1694" s="95"/>
      <c r="G1694" s="257"/>
    </row>
    <row r="1695" spans="1:7" ht="15.75">
      <c r="A1695" s="126"/>
      <c r="B1695" s="256"/>
      <c r="C1695" s="95"/>
      <c r="D1695" s="95"/>
      <c r="E1695" s="95"/>
      <c r="F1695" s="95"/>
      <c r="G1695" s="257"/>
    </row>
    <row r="1696" spans="1:7" ht="15.75">
      <c r="A1696" s="126"/>
      <c r="B1696" s="256"/>
      <c r="C1696" s="95"/>
      <c r="D1696" s="95"/>
      <c r="E1696" s="95"/>
      <c r="F1696" s="95"/>
      <c r="G1696" s="257"/>
    </row>
    <row r="1697" spans="1:7" ht="15.75">
      <c r="A1697" s="126"/>
      <c r="B1697" s="256"/>
      <c r="C1697" s="95"/>
      <c r="D1697" s="95"/>
      <c r="E1697" s="95"/>
      <c r="F1697" s="95"/>
      <c r="G1697" s="257"/>
    </row>
    <row r="1698" spans="1:7" ht="15.75">
      <c r="A1698" s="126"/>
      <c r="B1698" s="256"/>
      <c r="C1698" s="95"/>
      <c r="D1698" s="95"/>
      <c r="E1698" s="95"/>
      <c r="F1698" s="95"/>
      <c r="G1698" s="257"/>
    </row>
    <row r="1699" spans="1:7" ht="15.75">
      <c r="A1699" s="126"/>
      <c r="B1699" s="256"/>
      <c r="C1699" s="95"/>
      <c r="D1699" s="95"/>
      <c r="E1699" s="95"/>
      <c r="F1699" s="95"/>
      <c r="G1699" s="257"/>
    </row>
    <row r="1700" spans="1:7" ht="15.75">
      <c r="A1700" s="126"/>
      <c r="B1700" s="256"/>
      <c r="C1700" s="95"/>
      <c r="D1700" s="95"/>
      <c r="E1700" s="95"/>
      <c r="F1700" s="95"/>
      <c r="G1700" s="257"/>
    </row>
    <row r="1701" spans="1:7" ht="15.75">
      <c r="A1701" s="126"/>
      <c r="B1701" s="256"/>
      <c r="C1701" s="95"/>
      <c r="D1701" s="95"/>
      <c r="E1701" s="95"/>
      <c r="F1701" s="95"/>
      <c r="G1701" s="257"/>
    </row>
    <row r="1702" spans="1:7" ht="15.75">
      <c r="A1702" s="126"/>
      <c r="B1702" s="256"/>
      <c r="C1702" s="95"/>
      <c r="D1702" s="95"/>
      <c r="E1702" s="95"/>
      <c r="F1702" s="95"/>
      <c r="G1702" s="257"/>
    </row>
    <row r="1703" spans="1:7" ht="15.75">
      <c r="A1703" s="126"/>
      <c r="B1703" s="256"/>
      <c r="C1703" s="95"/>
      <c r="D1703" s="95"/>
      <c r="E1703" s="95"/>
      <c r="F1703" s="95"/>
      <c r="G1703" s="257"/>
    </row>
    <row r="1704" spans="1:7" ht="15.75">
      <c r="A1704" s="126"/>
      <c r="B1704" s="256"/>
      <c r="C1704" s="95"/>
      <c r="D1704" s="95"/>
      <c r="E1704" s="95"/>
      <c r="F1704" s="95"/>
      <c r="G1704" s="257"/>
    </row>
    <row r="1705" spans="1:7" ht="15.75">
      <c r="A1705" s="126"/>
      <c r="B1705" s="256"/>
      <c r="C1705" s="95"/>
      <c r="D1705" s="95"/>
      <c r="E1705" s="95"/>
      <c r="F1705" s="95"/>
      <c r="G1705" s="257"/>
    </row>
    <row r="1706" spans="1:7" ht="15.75">
      <c r="A1706" s="126"/>
      <c r="B1706" s="256"/>
      <c r="C1706" s="95"/>
      <c r="D1706" s="95"/>
      <c r="E1706" s="95"/>
      <c r="F1706" s="95"/>
      <c r="G1706" s="257"/>
    </row>
    <row r="1707" spans="1:7" ht="15.75">
      <c r="A1707" s="126"/>
      <c r="B1707" s="256"/>
      <c r="C1707" s="95"/>
      <c r="D1707" s="95"/>
      <c r="E1707" s="95"/>
      <c r="F1707" s="95"/>
      <c r="G1707" s="257"/>
    </row>
    <row r="1708" spans="1:7" ht="15.75">
      <c r="A1708" s="126"/>
      <c r="B1708" s="256"/>
      <c r="C1708" s="95"/>
      <c r="D1708" s="95"/>
      <c r="E1708" s="95"/>
      <c r="F1708" s="95"/>
      <c r="G1708" s="257"/>
    </row>
    <row r="1709" spans="1:7" ht="15.75">
      <c r="A1709" s="126"/>
      <c r="B1709" s="256"/>
      <c r="C1709" s="95"/>
      <c r="D1709" s="95"/>
      <c r="E1709" s="95"/>
      <c r="F1709" s="95"/>
      <c r="G1709" s="257"/>
    </row>
    <row r="1710" spans="1:7" ht="15.75">
      <c r="A1710" s="126"/>
      <c r="B1710" s="256"/>
      <c r="C1710" s="95"/>
      <c r="D1710" s="95"/>
      <c r="E1710" s="95"/>
      <c r="F1710" s="95"/>
      <c r="G1710" s="257"/>
    </row>
    <row r="1711" spans="1:7" ht="15.75">
      <c r="A1711" s="126"/>
      <c r="B1711" s="256"/>
      <c r="C1711" s="95"/>
      <c r="D1711" s="95"/>
      <c r="E1711" s="95"/>
      <c r="F1711" s="95"/>
      <c r="G1711" s="257"/>
    </row>
    <row r="1712" spans="1:7" ht="15.75">
      <c r="A1712" s="126"/>
      <c r="B1712" s="256"/>
      <c r="C1712" s="95"/>
      <c r="D1712" s="95"/>
      <c r="E1712" s="95"/>
      <c r="F1712" s="95"/>
      <c r="G1712" s="257"/>
    </row>
    <row r="1713" spans="1:7" ht="15.75">
      <c r="A1713" s="126"/>
      <c r="B1713" s="256"/>
      <c r="C1713" s="95"/>
      <c r="D1713" s="95"/>
      <c r="E1713" s="95"/>
      <c r="F1713" s="95"/>
      <c r="G1713" s="257"/>
    </row>
    <row r="1714" spans="1:7" ht="15.75">
      <c r="A1714" s="126"/>
      <c r="B1714" s="256"/>
      <c r="C1714" s="95"/>
      <c r="D1714" s="95"/>
      <c r="E1714" s="95"/>
      <c r="F1714" s="95"/>
      <c r="G1714" s="257"/>
    </row>
    <row r="1715" spans="1:7" ht="15.75">
      <c r="A1715" s="126"/>
      <c r="B1715" s="256"/>
      <c r="C1715" s="95"/>
      <c r="D1715" s="95"/>
      <c r="E1715" s="95"/>
      <c r="F1715" s="95"/>
      <c r="G1715" s="257"/>
    </row>
    <row r="1716" spans="1:7" ht="15.75">
      <c r="A1716" s="126"/>
      <c r="B1716" s="256"/>
      <c r="C1716" s="95"/>
      <c r="D1716" s="95"/>
      <c r="E1716" s="95"/>
      <c r="F1716" s="95"/>
      <c r="G1716" s="257"/>
    </row>
    <row r="1717" spans="1:7" ht="15.75">
      <c r="A1717" s="126"/>
      <c r="B1717" s="256"/>
      <c r="C1717" s="95"/>
      <c r="D1717" s="95"/>
      <c r="E1717" s="95"/>
      <c r="F1717" s="95"/>
      <c r="G1717" s="257"/>
    </row>
    <row r="1718" spans="1:7" ht="15.75">
      <c r="A1718" s="126"/>
      <c r="B1718" s="256"/>
      <c r="C1718" s="95"/>
      <c r="D1718" s="95"/>
      <c r="E1718" s="95"/>
      <c r="F1718" s="95"/>
      <c r="G1718" s="257"/>
    </row>
    <row r="1719" spans="1:7" ht="15.75">
      <c r="A1719" s="126"/>
      <c r="B1719" s="256"/>
      <c r="C1719" s="95"/>
      <c r="D1719" s="95"/>
      <c r="E1719" s="95"/>
      <c r="F1719" s="95"/>
      <c r="G1719" s="257"/>
    </row>
    <row r="1720" spans="1:7" ht="15.75">
      <c r="A1720" s="126"/>
      <c r="B1720" s="256"/>
      <c r="C1720" s="95"/>
      <c r="D1720" s="95"/>
      <c r="E1720" s="95"/>
      <c r="F1720" s="95"/>
      <c r="G1720" s="257"/>
    </row>
    <row r="1721" spans="1:7" ht="15.75">
      <c r="A1721" s="126"/>
      <c r="B1721" s="256"/>
      <c r="C1721" s="95"/>
      <c r="D1721" s="95"/>
      <c r="E1721" s="95"/>
      <c r="F1721" s="95"/>
      <c r="G1721" s="257"/>
    </row>
    <row r="1722" spans="1:7" ht="15.75">
      <c r="A1722" s="126"/>
      <c r="B1722" s="256"/>
      <c r="C1722" s="95"/>
      <c r="D1722" s="95"/>
      <c r="E1722" s="95"/>
      <c r="F1722" s="95"/>
      <c r="G1722" s="257"/>
    </row>
    <row r="1723" spans="1:7" ht="15.75">
      <c r="A1723" s="126"/>
      <c r="B1723" s="256"/>
      <c r="C1723" s="95"/>
      <c r="D1723" s="95"/>
      <c r="E1723" s="95"/>
      <c r="F1723" s="95"/>
      <c r="G1723" s="257"/>
    </row>
    <row r="1724" spans="1:7" ht="15.75">
      <c r="A1724" s="126"/>
      <c r="B1724" s="256"/>
      <c r="C1724" s="95"/>
      <c r="D1724" s="95"/>
      <c r="E1724" s="95"/>
      <c r="F1724" s="95"/>
      <c r="G1724" s="257"/>
    </row>
    <row r="1725" spans="1:7" ht="15.75">
      <c r="A1725" s="126"/>
      <c r="B1725" s="256"/>
      <c r="C1725" s="95"/>
      <c r="D1725" s="95"/>
      <c r="E1725" s="95"/>
      <c r="F1725" s="95"/>
      <c r="G1725" s="257"/>
    </row>
    <row r="1726" spans="1:7" ht="15.75">
      <c r="A1726" s="126"/>
      <c r="B1726" s="256"/>
      <c r="C1726" s="95"/>
      <c r="D1726" s="95"/>
      <c r="E1726" s="95"/>
      <c r="F1726" s="95"/>
      <c r="G1726" s="257"/>
    </row>
    <row r="1727" spans="1:7" ht="15.75">
      <c r="A1727" s="126"/>
      <c r="B1727" s="256"/>
      <c r="C1727" s="95"/>
      <c r="D1727" s="95"/>
      <c r="E1727" s="95"/>
      <c r="F1727" s="95"/>
      <c r="G1727" s="257"/>
    </row>
    <row r="1728" spans="1:7" ht="15.75">
      <c r="A1728" s="126"/>
      <c r="B1728" s="256"/>
      <c r="C1728" s="95"/>
      <c r="D1728" s="95"/>
      <c r="E1728" s="95"/>
      <c r="F1728" s="95"/>
      <c r="G1728" s="257"/>
    </row>
    <row r="1729" spans="1:7" ht="15.75">
      <c r="A1729" s="126"/>
      <c r="B1729" s="256"/>
      <c r="C1729" s="95"/>
      <c r="D1729" s="95"/>
      <c r="E1729" s="95"/>
      <c r="F1729" s="95"/>
      <c r="G1729" s="257"/>
    </row>
    <row r="1730" spans="1:7" ht="15.75">
      <c r="A1730" s="126"/>
      <c r="B1730" s="256"/>
      <c r="C1730" s="95"/>
      <c r="D1730" s="95"/>
      <c r="E1730" s="95"/>
      <c r="F1730" s="95"/>
      <c r="G1730" s="257"/>
    </row>
    <row r="1731" spans="1:7" ht="15.75">
      <c r="A1731" s="126"/>
      <c r="B1731" s="256"/>
      <c r="C1731" s="95"/>
      <c r="D1731" s="95"/>
      <c r="E1731" s="95"/>
      <c r="F1731" s="95"/>
      <c r="G1731" s="257"/>
    </row>
    <row r="1732" spans="1:7" ht="15.75">
      <c r="A1732" s="126"/>
      <c r="B1732" s="256"/>
      <c r="C1732" s="95"/>
      <c r="D1732" s="95"/>
      <c r="E1732" s="95"/>
      <c r="F1732" s="95"/>
      <c r="G1732" s="257"/>
    </row>
    <row r="1733" spans="1:7" ht="15.75">
      <c r="A1733" s="126"/>
      <c r="B1733" s="256"/>
      <c r="C1733" s="95"/>
      <c r="D1733" s="95"/>
      <c r="E1733" s="95"/>
      <c r="F1733" s="95"/>
      <c r="G1733" s="257"/>
    </row>
    <row r="1734" spans="1:7" ht="15.75">
      <c r="A1734" s="126"/>
      <c r="B1734" s="256"/>
      <c r="C1734" s="95"/>
      <c r="D1734" s="95"/>
      <c r="E1734" s="95"/>
      <c r="F1734" s="95"/>
      <c r="G1734" s="257"/>
    </row>
    <row r="1735" spans="1:7" ht="15.75">
      <c r="A1735" s="126"/>
      <c r="B1735" s="256"/>
      <c r="C1735" s="95"/>
      <c r="D1735" s="95"/>
      <c r="E1735" s="95"/>
      <c r="F1735" s="95"/>
      <c r="G1735" s="257"/>
    </row>
    <row r="1736" spans="1:7" ht="15.75">
      <c r="A1736" s="126"/>
      <c r="B1736" s="256"/>
      <c r="C1736" s="95"/>
      <c r="D1736" s="95"/>
      <c r="E1736" s="95"/>
      <c r="F1736" s="95"/>
      <c r="G1736" s="257"/>
    </row>
    <row r="1737" spans="1:7" ht="15.75">
      <c r="A1737" s="126"/>
      <c r="B1737" s="256"/>
      <c r="C1737" s="95"/>
      <c r="D1737" s="95"/>
      <c r="E1737" s="95"/>
      <c r="F1737" s="95"/>
      <c r="G1737" s="257"/>
    </row>
    <row r="1738" spans="1:7" ht="15.75">
      <c r="A1738" s="126"/>
      <c r="B1738" s="256"/>
      <c r="C1738" s="95"/>
      <c r="D1738" s="95"/>
      <c r="E1738" s="95"/>
      <c r="F1738" s="95"/>
      <c r="G1738" s="257"/>
    </row>
    <row r="1739" spans="1:7" ht="15.75">
      <c r="A1739" s="126"/>
      <c r="B1739" s="256"/>
      <c r="C1739" s="95"/>
      <c r="D1739" s="95"/>
      <c r="E1739" s="95"/>
      <c r="F1739" s="95"/>
      <c r="G1739" s="257"/>
    </row>
    <row r="1740" spans="1:7" ht="15.75">
      <c r="A1740" s="126"/>
      <c r="B1740" s="256"/>
      <c r="C1740" s="95"/>
      <c r="D1740" s="95"/>
      <c r="E1740" s="95"/>
      <c r="F1740" s="95"/>
      <c r="G1740" s="257"/>
    </row>
    <row r="1741" spans="1:7" ht="15.75">
      <c r="A1741" s="126"/>
      <c r="B1741" s="256"/>
      <c r="C1741" s="95"/>
      <c r="D1741" s="95"/>
      <c r="E1741" s="95"/>
      <c r="F1741" s="95"/>
      <c r="G1741" s="257"/>
    </row>
    <row r="1742" spans="1:7" ht="15.75">
      <c r="A1742" s="126"/>
      <c r="B1742" s="256"/>
      <c r="C1742" s="95"/>
      <c r="D1742" s="95"/>
      <c r="E1742" s="95"/>
      <c r="F1742" s="95"/>
      <c r="G1742" s="257"/>
    </row>
    <row r="1743" spans="1:7" ht="15.75">
      <c r="A1743" s="126"/>
      <c r="B1743" s="256"/>
      <c r="C1743" s="95"/>
      <c r="D1743" s="95"/>
      <c r="E1743" s="95"/>
      <c r="F1743" s="95"/>
      <c r="G1743" s="257"/>
    </row>
    <row r="1744" spans="1:7" ht="15.75">
      <c r="A1744" s="126"/>
      <c r="B1744" s="256"/>
      <c r="C1744" s="95"/>
      <c r="D1744" s="95"/>
      <c r="E1744" s="95"/>
      <c r="F1744" s="95"/>
      <c r="G1744" s="257"/>
    </row>
    <row r="1745" spans="1:7" ht="15.75">
      <c r="A1745" s="126"/>
      <c r="B1745" s="256"/>
      <c r="C1745" s="95"/>
      <c r="D1745" s="95"/>
      <c r="E1745" s="95"/>
      <c r="F1745" s="95"/>
      <c r="G1745" s="257"/>
    </row>
    <row r="1746" spans="1:7" ht="15.75">
      <c r="A1746" s="126"/>
      <c r="B1746" s="256"/>
      <c r="C1746" s="95"/>
      <c r="D1746" s="95"/>
      <c r="E1746" s="95"/>
      <c r="F1746" s="95"/>
      <c r="G1746" s="257"/>
    </row>
    <row r="1747" spans="1:7" ht="15.75">
      <c r="A1747" s="126"/>
      <c r="B1747" s="256"/>
      <c r="C1747" s="95"/>
      <c r="D1747" s="95"/>
      <c r="E1747" s="95"/>
      <c r="F1747" s="95"/>
      <c r="G1747" s="257"/>
    </row>
    <row r="1748" spans="1:7" ht="15.75">
      <c r="A1748" s="126"/>
      <c r="B1748" s="256"/>
      <c r="C1748" s="95"/>
      <c r="D1748" s="95"/>
      <c r="E1748" s="95"/>
      <c r="F1748" s="95"/>
      <c r="G1748" s="257"/>
    </row>
    <row r="1749" spans="1:7" ht="15.75">
      <c r="A1749" s="126"/>
      <c r="B1749" s="256"/>
      <c r="C1749" s="95"/>
      <c r="D1749" s="95"/>
      <c r="E1749" s="95"/>
      <c r="F1749" s="95"/>
      <c r="G1749" s="257"/>
    </row>
    <row r="1750" spans="1:7" ht="15.75">
      <c r="A1750" s="126"/>
      <c r="B1750" s="256"/>
      <c r="C1750" s="95"/>
      <c r="D1750" s="95"/>
      <c r="E1750" s="95"/>
      <c r="F1750" s="95"/>
      <c r="G1750" s="257"/>
    </row>
    <row r="1751" spans="1:7" ht="15.75">
      <c r="A1751" s="126"/>
      <c r="B1751" s="256"/>
      <c r="C1751" s="95"/>
      <c r="D1751" s="95"/>
      <c r="E1751" s="95"/>
      <c r="F1751" s="95"/>
      <c r="G1751" s="257"/>
    </row>
    <row r="1752" spans="1:7" ht="15.75">
      <c r="A1752" s="126"/>
      <c r="B1752" s="256"/>
      <c r="C1752" s="95"/>
      <c r="D1752" s="95"/>
      <c r="E1752" s="95"/>
      <c r="F1752" s="95"/>
      <c r="G1752" s="257"/>
    </row>
    <row r="1753" spans="1:7" ht="15.75">
      <c r="A1753" s="126"/>
      <c r="B1753" s="256"/>
      <c r="C1753" s="95"/>
      <c r="D1753" s="95"/>
      <c r="E1753" s="95"/>
      <c r="F1753" s="95"/>
      <c r="G1753" s="257"/>
    </row>
    <row r="1754" spans="1:7" ht="15.75">
      <c r="A1754" s="126"/>
      <c r="B1754" s="256"/>
      <c r="C1754" s="95"/>
      <c r="D1754" s="95"/>
      <c r="E1754" s="95"/>
      <c r="F1754" s="95"/>
      <c r="G1754" s="257"/>
    </row>
    <row r="1755" spans="1:7" ht="15.75">
      <c r="A1755" s="126"/>
      <c r="B1755" s="256"/>
      <c r="C1755" s="95"/>
      <c r="D1755" s="95"/>
      <c r="E1755" s="95"/>
      <c r="F1755" s="95"/>
      <c r="G1755" s="257"/>
    </row>
    <row r="1756" spans="1:7" ht="15.75">
      <c r="A1756" s="126"/>
      <c r="B1756" s="256"/>
      <c r="C1756" s="95"/>
      <c r="D1756" s="95"/>
      <c r="E1756" s="95"/>
      <c r="F1756" s="95"/>
      <c r="G1756" s="257"/>
    </row>
    <row r="1757" spans="1:7" ht="15.75">
      <c r="A1757" s="126"/>
      <c r="B1757" s="256"/>
      <c r="C1757" s="95"/>
      <c r="D1757" s="95"/>
      <c r="E1757" s="95"/>
      <c r="F1757" s="95"/>
      <c r="G1757" s="257"/>
    </row>
    <row r="1758" spans="1:7" ht="15.75">
      <c r="A1758" s="126"/>
      <c r="B1758" s="256"/>
      <c r="C1758" s="95"/>
      <c r="D1758" s="95"/>
      <c r="E1758" s="95"/>
      <c r="F1758" s="95"/>
      <c r="G1758" s="257"/>
    </row>
    <row r="1759" spans="1:7" ht="15.75">
      <c r="A1759" s="126"/>
      <c r="B1759" s="256"/>
      <c r="C1759" s="95"/>
      <c r="D1759" s="95"/>
      <c r="E1759" s="95"/>
      <c r="F1759" s="95"/>
      <c r="G1759" s="257"/>
    </row>
    <row r="1760" spans="1:7" ht="15.75">
      <c r="A1760" s="126"/>
      <c r="B1760" s="256"/>
      <c r="C1760" s="95"/>
      <c r="D1760" s="95"/>
      <c r="E1760" s="95"/>
      <c r="F1760" s="95"/>
      <c r="G1760" s="257"/>
    </row>
    <row r="1761" spans="1:7" ht="15.75">
      <c r="A1761" s="126"/>
      <c r="B1761" s="256"/>
      <c r="C1761" s="95"/>
      <c r="D1761" s="95"/>
      <c r="E1761" s="95"/>
      <c r="F1761" s="95"/>
      <c r="G1761" s="257"/>
    </row>
    <row r="1762" spans="1:7" ht="15.75">
      <c r="A1762" s="126"/>
      <c r="B1762" s="256"/>
      <c r="C1762" s="95"/>
      <c r="D1762" s="95"/>
      <c r="E1762" s="95"/>
      <c r="F1762" s="95"/>
      <c r="G1762" s="257"/>
    </row>
    <row r="1763" spans="1:7" ht="15.75">
      <c r="A1763" s="126"/>
      <c r="B1763" s="256"/>
      <c r="C1763" s="95"/>
      <c r="D1763" s="95"/>
      <c r="E1763" s="95"/>
      <c r="F1763" s="95"/>
      <c r="G1763" s="257"/>
    </row>
    <row r="1764" spans="1:7" ht="15.75">
      <c r="A1764" s="126"/>
      <c r="B1764" s="256"/>
      <c r="C1764" s="95"/>
      <c r="D1764" s="95"/>
      <c r="E1764" s="95"/>
      <c r="F1764" s="95"/>
      <c r="G1764" s="257"/>
    </row>
    <row r="1765" spans="1:7" ht="15.75">
      <c r="A1765" s="126"/>
      <c r="B1765" s="256"/>
      <c r="C1765" s="95"/>
      <c r="D1765" s="95"/>
      <c r="E1765" s="95"/>
      <c r="F1765" s="95"/>
      <c r="G1765" s="257"/>
    </row>
    <row r="1766" spans="1:7" ht="15.75">
      <c r="A1766" s="126"/>
      <c r="B1766" s="256"/>
      <c r="C1766" s="95"/>
      <c r="D1766" s="95"/>
      <c r="E1766" s="95"/>
      <c r="F1766" s="95"/>
      <c r="G1766" s="257"/>
    </row>
    <row r="1767" spans="1:7" ht="15.75">
      <c r="A1767" s="126"/>
      <c r="B1767" s="256"/>
      <c r="C1767" s="95"/>
      <c r="D1767" s="95"/>
      <c r="E1767" s="95"/>
      <c r="F1767" s="95"/>
      <c r="G1767" s="257"/>
    </row>
    <row r="1768" spans="1:7" ht="15.75">
      <c r="A1768" s="126"/>
      <c r="B1768" s="256"/>
      <c r="C1768" s="95"/>
      <c r="D1768" s="95"/>
      <c r="E1768" s="95"/>
      <c r="F1768" s="95"/>
      <c r="G1768" s="257"/>
    </row>
    <row r="1769" spans="1:7" ht="15.75">
      <c r="A1769" s="126"/>
      <c r="B1769" s="256"/>
      <c r="C1769" s="95"/>
      <c r="D1769" s="95"/>
      <c r="E1769" s="95"/>
      <c r="F1769" s="95"/>
      <c r="G1769" s="257"/>
    </row>
    <row r="1770" spans="1:7" ht="15.75">
      <c r="A1770" s="126"/>
      <c r="B1770" s="256"/>
      <c r="C1770" s="95"/>
      <c r="D1770" s="95"/>
      <c r="E1770" s="95"/>
      <c r="F1770" s="95"/>
      <c r="G1770" s="257"/>
    </row>
    <row r="1771" spans="1:7" ht="15.75">
      <c r="A1771" s="126"/>
      <c r="B1771" s="256"/>
      <c r="C1771" s="95"/>
      <c r="D1771" s="95"/>
      <c r="E1771" s="95"/>
      <c r="F1771" s="95"/>
      <c r="G1771" s="257"/>
    </row>
    <row r="1772" spans="1:7" ht="15.75">
      <c r="A1772" s="126"/>
      <c r="B1772" s="256"/>
      <c r="C1772" s="95"/>
      <c r="D1772" s="95"/>
      <c r="E1772" s="95"/>
      <c r="F1772" s="95"/>
      <c r="G1772" s="257"/>
    </row>
    <row r="1773" spans="1:7" ht="15.75">
      <c r="A1773" s="126"/>
      <c r="B1773" s="256"/>
      <c r="C1773" s="95"/>
      <c r="D1773" s="95"/>
      <c r="E1773" s="95"/>
      <c r="F1773" s="95"/>
      <c r="G1773" s="257"/>
    </row>
    <row r="1774" spans="1:7" ht="15.75">
      <c r="A1774" s="126"/>
      <c r="B1774" s="256"/>
      <c r="C1774" s="95"/>
      <c r="D1774" s="95"/>
      <c r="E1774" s="95"/>
      <c r="F1774" s="95"/>
      <c r="G1774" s="257"/>
    </row>
    <row r="1775" spans="1:7" ht="15.75">
      <c r="A1775" s="126"/>
      <c r="B1775" s="256"/>
      <c r="C1775" s="95"/>
      <c r="D1775" s="95"/>
      <c r="E1775" s="95"/>
      <c r="F1775" s="95"/>
      <c r="G1775" s="257"/>
    </row>
    <row r="1776" spans="1:7" ht="15.75">
      <c r="A1776" s="126"/>
      <c r="B1776" s="256"/>
      <c r="C1776" s="95"/>
      <c r="D1776" s="95"/>
      <c r="E1776" s="95"/>
      <c r="F1776" s="95"/>
      <c r="G1776" s="257"/>
    </row>
    <row r="1777" spans="1:7" ht="15.75">
      <c r="A1777" s="126"/>
      <c r="B1777" s="256"/>
      <c r="C1777" s="95"/>
      <c r="D1777" s="95"/>
      <c r="E1777" s="95"/>
      <c r="F1777" s="95"/>
      <c r="G1777" s="257"/>
    </row>
    <row r="1778" spans="1:7" ht="15.75">
      <c r="A1778" s="126"/>
      <c r="B1778" s="256"/>
      <c r="C1778" s="95"/>
      <c r="D1778" s="95"/>
      <c r="E1778" s="95"/>
      <c r="F1778" s="95"/>
      <c r="G1778" s="257"/>
    </row>
    <row r="1779" spans="1:7" ht="15.75">
      <c r="A1779" s="126"/>
      <c r="B1779" s="256"/>
      <c r="C1779" s="95"/>
      <c r="D1779" s="95"/>
      <c r="E1779" s="95"/>
      <c r="F1779" s="95"/>
      <c r="G1779" s="257"/>
    </row>
    <row r="1780" spans="1:7" ht="15.75">
      <c r="A1780" s="126"/>
      <c r="B1780" s="256"/>
      <c r="C1780" s="95"/>
      <c r="D1780" s="95"/>
      <c r="E1780" s="95"/>
      <c r="F1780" s="95"/>
      <c r="G1780" s="257"/>
    </row>
    <row r="1781" spans="1:7" ht="15.75">
      <c r="A1781" s="126"/>
      <c r="B1781" s="256"/>
      <c r="C1781" s="95"/>
      <c r="D1781" s="95"/>
      <c r="E1781" s="95"/>
      <c r="F1781" s="95"/>
      <c r="G1781" s="257"/>
    </row>
    <row r="1782" spans="1:7" ht="15.75">
      <c r="A1782" s="126"/>
      <c r="B1782" s="256"/>
      <c r="C1782" s="95"/>
      <c r="D1782" s="95"/>
      <c r="E1782" s="95"/>
      <c r="F1782" s="95"/>
      <c r="G1782" s="257"/>
    </row>
    <row r="1783" spans="1:7" ht="15.75">
      <c r="A1783" s="126"/>
      <c r="B1783" s="256"/>
      <c r="C1783" s="95"/>
      <c r="D1783" s="95"/>
      <c r="E1783" s="95"/>
      <c r="F1783" s="95"/>
      <c r="G1783" s="257"/>
    </row>
    <row r="1784" spans="1:7" ht="15.75">
      <c r="A1784" s="126"/>
      <c r="B1784" s="256"/>
      <c r="C1784" s="95"/>
      <c r="D1784" s="95"/>
      <c r="E1784" s="95"/>
      <c r="F1784" s="95"/>
      <c r="G1784" s="257"/>
    </row>
    <row r="1785" spans="1:7" ht="15.75">
      <c r="A1785" s="126"/>
      <c r="B1785" s="256"/>
      <c r="C1785" s="95"/>
      <c r="D1785" s="95"/>
      <c r="E1785" s="95"/>
      <c r="F1785" s="95"/>
      <c r="G1785" s="257"/>
    </row>
    <row r="1786" spans="1:7" ht="15.75">
      <c r="A1786" s="126"/>
      <c r="B1786" s="256"/>
      <c r="C1786" s="95"/>
      <c r="D1786" s="95"/>
      <c r="E1786" s="95"/>
      <c r="F1786" s="95"/>
      <c r="G1786" s="257"/>
    </row>
    <row r="1787" spans="1:7" ht="15.75">
      <c r="A1787" s="126"/>
      <c r="B1787" s="256"/>
      <c r="C1787" s="95"/>
      <c r="D1787" s="95"/>
      <c r="E1787" s="95"/>
      <c r="F1787" s="95"/>
      <c r="G1787" s="257"/>
    </row>
    <row r="1788" spans="1:7" ht="15.75">
      <c r="A1788" s="126"/>
      <c r="B1788" s="256"/>
      <c r="C1788" s="95"/>
      <c r="D1788" s="95"/>
      <c r="E1788" s="95"/>
      <c r="F1788" s="95"/>
      <c r="G1788" s="257"/>
    </row>
    <row r="1789" spans="1:7" ht="15.75">
      <c r="A1789" s="126"/>
      <c r="B1789" s="256"/>
      <c r="C1789" s="95"/>
      <c r="D1789" s="95"/>
      <c r="E1789" s="95"/>
      <c r="F1789" s="95"/>
      <c r="G1789" s="257"/>
    </row>
    <row r="1790" spans="1:7" ht="15.75">
      <c r="A1790" s="126"/>
      <c r="B1790" s="256"/>
      <c r="C1790" s="95"/>
      <c r="D1790" s="95"/>
      <c r="E1790" s="95"/>
      <c r="F1790" s="95"/>
      <c r="G1790" s="257"/>
    </row>
    <row r="1791" spans="1:7" ht="15.75">
      <c r="A1791" s="126"/>
      <c r="B1791" s="256"/>
      <c r="C1791" s="95"/>
      <c r="D1791" s="95"/>
      <c r="E1791" s="95"/>
      <c r="F1791" s="95"/>
      <c r="G1791" s="257"/>
    </row>
    <row r="1792" spans="1:7" ht="15.75">
      <c r="A1792" s="126"/>
      <c r="B1792" s="256"/>
      <c r="C1792" s="95"/>
      <c r="D1792" s="95"/>
      <c r="E1792" s="95"/>
      <c r="F1792" s="95"/>
      <c r="G1792" s="257"/>
    </row>
    <row r="1793" spans="1:7" ht="15.75">
      <c r="A1793" s="126"/>
      <c r="B1793" s="256"/>
      <c r="C1793" s="95"/>
      <c r="D1793" s="95"/>
      <c r="E1793" s="95"/>
      <c r="F1793" s="95"/>
      <c r="G1793" s="257"/>
    </row>
    <row r="1794" spans="1:7" ht="15.75">
      <c r="A1794" s="126"/>
      <c r="B1794" s="256"/>
      <c r="C1794" s="95"/>
      <c r="D1794" s="95"/>
      <c r="E1794" s="95"/>
      <c r="F1794" s="95"/>
      <c r="G1794" s="257"/>
    </row>
    <row r="1795" spans="1:7" ht="15.75">
      <c r="A1795" s="126"/>
      <c r="B1795" s="256"/>
      <c r="C1795" s="95"/>
      <c r="D1795" s="95"/>
      <c r="E1795" s="95"/>
      <c r="F1795" s="95"/>
      <c r="G1795" s="257"/>
    </row>
    <row r="1796" spans="1:7" ht="15.75">
      <c r="A1796" s="126"/>
      <c r="B1796" s="256"/>
      <c r="C1796" s="95"/>
      <c r="D1796" s="95"/>
      <c r="E1796" s="95"/>
      <c r="F1796" s="95"/>
      <c r="G1796" s="257"/>
    </row>
    <row r="1797" spans="1:7" ht="15.75">
      <c r="A1797" s="126"/>
      <c r="B1797" s="256"/>
      <c r="C1797" s="95"/>
      <c r="D1797" s="95"/>
      <c r="E1797" s="95"/>
      <c r="F1797" s="95"/>
      <c r="G1797" s="257"/>
    </row>
    <row r="1798" spans="1:7" ht="15.75">
      <c r="A1798" s="126"/>
      <c r="B1798" s="256"/>
      <c r="C1798" s="95"/>
      <c r="D1798" s="95"/>
      <c r="E1798" s="95"/>
      <c r="F1798" s="95"/>
      <c r="G1798" s="257"/>
    </row>
    <row r="1799" spans="1:7" ht="15.75">
      <c r="A1799" s="126"/>
      <c r="B1799" s="256"/>
      <c r="C1799" s="95"/>
      <c r="D1799" s="95"/>
      <c r="E1799" s="95"/>
      <c r="F1799" s="95"/>
      <c r="G1799" s="257"/>
    </row>
    <row r="1800" spans="1:7" ht="15.75">
      <c r="A1800" s="126"/>
      <c r="B1800" s="256"/>
      <c r="C1800" s="95"/>
      <c r="D1800" s="95"/>
      <c r="E1800" s="95"/>
      <c r="F1800" s="95"/>
      <c r="G1800" s="257"/>
    </row>
    <row r="1801" spans="1:7" ht="15.75">
      <c r="A1801" s="126"/>
      <c r="B1801" s="256"/>
      <c r="C1801" s="95"/>
      <c r="D1801" s="95"/>
      <c r="E1801" s="95"/>
      <c r="F1801" s="95"/>
      <c r="G1801" s="257"/>
    </row>
    <row r="1802" spans="1:7" ht="15.75">
      <c r="A1802" s="126"/>
      <c r="B1802" s="256"/>
      <c r="C1802" s="95"/>
      <c r="D1802" s="95"/>
      <c r="E1802" s="95"/>
      <c r="F1802" s="95"/>
      <c r="G1802" s="257"/>
    </row>
    <row r="1803" spans="1:7" ht="15.75">
      <c r="A1803" s="126"/>
      <c r="B1803" s="256"/>
      <c r="C1803" s="95"/>
      <c r="D1803" s="95"/>
      <c r="E1803" s="95"/>
      <c r="F1803" s="95"/>
      <c r="G1803" s="257"/>
    </row>
    <row r="1804" spans="1:7" ht="15.75">
      <c r="A1804" s="126"/>
      <c r="B1804" s="256"/>
      <c r="C1804" s="95"/>
      <c r="D1804" s="95"/>
      <c r="E1804" s="95"/>
      <c r="F1804" s="95"/>
      <c r="G1804" s="257"/>
    </row>
    <row r="1805" spans="1:7" ht="15.75">
      <c r="A1805" s="126"/>
      <c r="B1805" s="256"/>
      <c r="C1805" s="95"/>
      <c r="D1805" s="95"/>
      <c r="E1805" s="95"/>
      <c r="F1805" s="95"/>
      <c r="G1805" s="257"/>
    </row>
    <row r="1806" spans="1:7" ht="15.75">
      <c r="A1806" s="126"/>
      <c r="B1806" s="256"/>
      <c r="C1806" s="95"/>
      <c r="D1806" s="95"/>
      <c r="E1806" s="95"/>
      <c r="F1806" s="95"/>
      <c r="G1806" s="257"/>
    </row>
    <row r="1807" spans="1:7" ht="15.75">
      <c r="A1807" s="126"/>
      <c r="B1807" s="256"/>
      <c r="C1807" s="95"/>
      <c r="D1807" s="95"/>
      <c r="E1807" s="95"/>
      <c r="F1807" s="95"/>
      <c r="G1807" s="257"/>
    </row>
    <row r="1808" spans="1:7" ht="15.75">
      <c r="A1808" s="126"/>
      <c r="B1808" s="256"/>
      <c r="C1808" s="95"/>
      <c r="D1808" s="95"/>
      <c r="E1808" s="95"/>
      <c r="F1808" s="95"/>
      <c r="G1808" s="257"/>
    </row>
    <row r="1809" spans="1:7" ht="15.75">
      <c r="A1809" s="126"/>
      <c r="B1809" s="256"/>
      <c r="C1809" s="95"/>
      <c r="D1809" s="95"/>
      <c r="E1809" s="95"/>
      <c r="F1809" s="95"/>
      <c r="G1809" s="257"/>
    </row>
    <row r="1810" spans="1:7" ht="15.75">
      <c r="A1810" s="126"/>
      <c r="B1810" s="256"/>
      <c r="C1810" s="95"/>
      <c r="D1810" s="95"/>
      <c r="E1810" s="95"/>
      <c r="F1810" s="95"/>
      <c r="G1810" s="257"/>
    </row>
    <row r="1811" spans="1:7" ht="15.75">
      <c r="A1811" s="126"/>
      <c r="B1811" s="256"/>
      <c r="C1811" s="95"/>
      <c r="D1811" s="95"/>
      <c r="E1811" s="95"/>
      <c r="F1811" s="95"/>
      <c r="G1811" s="257"/>
    </row>
    <row r="1812" spans="1:7" ht="15.75">
      <c r="A1812" s="126"/>
      <c r="B1812" s="256"/>
      <c r="C1812" s="95"/>
      <c r="D1812" s="95"/>
      <c r="E1812" s="95"/>
      <c r="F1812" s="95"/>
      <c r="G1812" s="257"/>
    </row>
    <row r="1813" spans="1:7" ht="15.75">
      <c r="A1813" s="126"/>
      <c r="B1813" s="256"/>
      <c r="C1813" s="95"/>
      <c r="D1813" s="95"/>
      <c r="E1813" s="95"/>
      <c r="F1813" s="95"/>
      <c r="G1813" s="257"/>
    </row>
    <row r="1814" spans="1:7" ht="15.75">
      <c r="A1814" s="126"/>
      <c r="B1814" s="256"/>
      <c r="C1814" s="95"/>
      <c r="D1814" s="95"/>
      <c r="E1814" s="95"/>
      <c r="F1814" s="95"/>
      <c r="G1814" s="257"/>
    </row>
    <row r="1815" spans="1:7" ht="15.75">
      <c r="A1815" s="126"/>
      <c r="B1815" s="256"/>
      <c r="C1815" s="95"/>
      <c r="D1815" s="95"/>
      <c r="E1815" s="95"/>
      <c r="F1815" s="95"/>
      <c r="G1815" s="257"/>
    </row>
    <row r="1816" spans="1:7" ht="15.75">
      <c r="A1816" s="126"/>
      <c r="B1816" s="256"/>
      <c r="C1816" s="95"/>
      <c r="D1816" s="95"/>
      <c r="E1816" s="95"/>
      <c r="F1816" s="95"/>
      <c r="G1816" s="257"/>
    </row>
    <row r="1817" spans="1:7" ht="15.75">
      <c r="A1817" s="126"/>
      <c r="B1817" s="256"/>
      <c r="C1817" s="95"/>
      <c r="D1817" s="95"/>
      <c r="E1817" s="95"/>
      <c r="F1817" s="95"/>
      <c r="G1817" s="257"/>
    </row>
    <row r="1818" spans="1:7" ht="15.75">
      <c r="A1818" s="126"/>
      <c r="B1818" s="256"/>
      <c r="C1818" s="95"/>
      <c r="D1818" s="95"/>
      <c r="E1818" s="95"/>
      <c r="F1818" s="95"/>
      <c r="G1818" s="257"/>
    </row>
    <row r="1819" spans="1:7" ht="15.75">
      <c r="A1819" s="126"/>
      <c r="B1819" s="256"/>
      <c r="C1819" s="95"/>
      <c r="D1819" s="95"/>
      <c r="E1819" s="95"/>
      <c r="F1819" s="95"/>
      <c r="G1819" s="257"/>
    </row>
    <row r="1820" spans="1:7" ht="15.75">
      <c r="A1820" s="126"/>
      <c r="B1820" s="256"/>
      <c r="C1820" s="95"/>
      <c r="D1820" s="95"/>
      <c r="E1820" s="95"/>
      <c r="F1820" s="95"/>
      <c r="G1820" s="257"/>
    </row>
    <row r="1821" spans="1:7" ht="15.75">
      <c r="A1821" s="126"/>
      <c r="B1821" s="256"/>
      <c r="C1821" s="95"/>
      <c r="D1821" s="95"/>
      <c r="E1821" s="95"/>
      <c r="F1821" s="95"/>
      <c r="G1821" s="257"/>
    </row>
    <row r="1822" spans="1:7" ht="15.75">
      <c r="A1822" s="126"/>
      <c r="B1822" s="256"/>
      <c r="C1822" s="95"/>
      <c r="D1822" s="95"/>
      <c r="E1822" s="95"/>
      <c r="F1822" s="95"/>
      <c r="G1822" s="257"/>
    </row>
    <row r="1823" spans="1:7" ht="15.75">
      <c r="A1823" s="126"/>
      <c r="B1823" s="256"/>
      <c r="C1823" s="95"/>
      <c r="D1823" s="95"/>
      <c r="E1823" s="95"/>
      <c r="F1823" s="95"/>
      <c r="G1823" s="257"/>
    </row>
    <row r="1824" spans="1:7" ht="15.75">
      <c r="A1824" s="126"/>
      <c r="B1824" s="256"/>
      <c r="C1824" s="95"/>
      <c r="D1824" s="95"/>
      <c r="E1824" s="95"/>
      <c r="F1824" s="95"/>
      <c r="G1824" s="257"/>
    </row>
    <row r="1825" spans="1:7" ht="15.75">
      <c r="A1825" s="126"/>
      <c r="B1825" s="256"/>
      <c r="C1825" s="95"/>
      <c r="D1825" s="95"/>
      <c r="E1825" s="95"/>
      <c r="F1825" s="95"/>
      <c r="G1825" s="257"/>
    </row>
    <row r="1826" spans="1:7" ht="15.75">
      <c r="A1826" s="126"/>
      <c r="B1826" s="256"/>
      <c r="C1826" s="95"/>
      <c r="D1826" s="95"/>
      <c r="E1826" s="95"/>
      <c r="F1826" s="95"/>
      <c r="G1826" s="257"/>
    </row>
    <row r="1827" spans="1:7" ht="15.75">
      <c r="A1827" s="126"/>
      <c r="B1827" s="256"/>
      <c r="C1827" s="95"/>
      <c r="D1827" s="95"/>
      <c r="E1827" s="95"/>
      <c r="F1827" s="95"/>
      <c r="G1827" s="257"/>
    </row>
    <row r="1828" spans="1:7" ht="15.75">
      <c r="A1828" s="126"/>
      <c r="B1828" s="256"/>
      <c r="C1828" s="95"/>
      <c r="D1828" s="95"/>
      <c r="E1828" s="95"/>
      <c r="F1828" s="95"/>
      <c r="G1828" s="257"/>
    </row>
    <row r="1829" spans="1:7" ht="15.75">
      <c r="A1829" s="126"/>
      <c r="B1829" s="256"/>
      <c r="C1829" s="95"/>
      <c r="D1829" s="95"/>
      <c r="E1829" s="95"/>
      <c r="F1829" s="95"/>
      <c r="G1829" s="257"/>
    </row>
    <row r="1830" spans="1:7" ht="15.75">
      <c r="A1830" s="126"/>
      <c r="B1830" s="256"/>
      <c r="C1830" s="95"/>
      <c r="D1830" s="95"/>
      <c r="E1830" s="95"/>
      <c r="F1830" s="95"/>
      <c r="G1830" s="257"/>
    </row>
    <row r="1831" spans="1:7" ht="15.75">
      <c r="A1831" s="126"/>
      <c r="B1831" s="256"/>
      <c r="C1831" s="95"/>
      <c r="D1831" s="95"/>
      <c r="E1831" s="95"/>
      <c r="F1831" s="95"/>
      <c r="G1831" s="257"/>
    </row>
    <row r="1832" spans="1:7" ht="15.75">
      <c r="A1832" s="126"/>
      <c r="B1832" s="256"/>
      <c r="C1832" s="95"/>
      <c r="D1832" s="95"/>
      <c r="E1832" s="95"/>
      <c r="F1832" s="95"/>
      <c r="G1832" s="257"/>
    </row>
    <row r="1833" spans="1:7" ht="15.75">
      <c r="A1833" s="126"/>
      <c r="B1833" s="256"/>
      <c r="C1833" s="95"/>
      <c r="D1833" s="95"/>
      <c r="E1833" s="95"/>
      <c r="F1833" s="95"/>
      <c r="G1833" s="257"/>
    </row>
    <row r="1834" spans="1:7" ht="15.75">
      <c r="A1834" s="126"/>
      <c r="B1834" s="256"/>
      <c r="C1834" s="95"/>
      <c r="D1834" s="95"/>
      <c r="E1834" s="95"/>
      <c r="F1834" s="95"/>
      <c r="G1834" s="257"/>
    </row>
    <row r="1835" spans="1:7" ht="15.75">
      <c r="A1835" s="126"/>
      <c r="B1835" s="256"/>
      <c r="C1835" s="95"/>
      <c r="D1835" s="95"/>
      <c r="E1835" s="95"/>
      <c r="F1835" s="95"/>
      <c r="G1835" s="257"/>
    </row>
    <row r="1836" spans="1:7" ht="15.75">
      <c r="A1836" s="126"/>
      <c r="B1836" s="256"/>
      <c r="C1836" s="95"/>
      <c r="D1836" s="95"/>
      <c r="E1836" s="95"/>
      <c r="F1836" s="95"/>
      <c r="G1836" s="257"/>
    </row>
    <row r="1837" spans="1:7" ht="15.75">
      <c r="A1837" s="126"/>
      <c r="B1837" s="256"/>
      <c r="C1837" s="95"/>
      <c r="D1837" s="95"/>
      <c r="E1837" s="95"/>
      <c r="F1837" s="95"/>
      <c r="G1837" s="257"/>
    </row>
    <row r="1838" spans="1:7" ht="15.75">
      <c r="A1838" s="126"/>
      <c r="B1838" s="256"/>
      <c r="C1838" s="95"/>
      <c r="D1838" s="95"/>
      <c r="E1838" s="95"/>
      <c r="F1838" s="95"/>
      <c r="G1838" s="257"/>
    </row>
    <row r="1839" spans="1:7" ht="15.75">
      <c r="A1839" s="126"/>
      <c r="B1839" s="256"/>
      <c r="C1839" s="95"/>
      <c r="D1839" s="95"/>
      <c r="E1839" s="95"/>
      <c r="F1839" s="95"/>
      <c r="G1839" s="257"/>
    </row>
    <row r="1840" spans="1:7" ht="15.75">
      <c r="A1840" s="126"/>
      <c r="B1840" s="256"/>
      <c r="C1840" s="95"/>
      <c r="D1840" s="95"/>
      <c r="E1840" s="95"/>
      <c r="F1840" s="95"/>
      <c r="G1840" s="257"/>
    </row>
    <row r="1841" spans="1:7" ht="15.75">
      <c r="A1841" s="126"/>
      <c r="B1841" s="256"/>
      <c r="C1841" s="95"/>
      <c r="D1841" s="95"/>
      <c r="E1841" s="95"/>
      <c r="F1841" s="95"/>
      <c r="G1841" s="257"/>
    </row>
    <row r="1842" spans="1:7" ht="15.75">
      <c r="A1842" s="126"/>
      <c r="B1842" s="256"/>
      <c r="C1842" s="95"/>
      <c r="D1842" s="95"/>
      <c r="E1842" s="95"/>
      <c r="F1842" s="95"/>
      <c r="G1842" s="257"/>
    </row>
    <row r="1843" spans="1:7" ht="15.75">
      <c r="A1843" s="126"/>
      <c r="B1843" s="256"/>
      <c r="C1843" s="95"/>
      <c r="D1843" s="95"/>
      <c r="E1843" s="95"/>
      <c r="F1843" s="95"/>
      <c r="G1843" s="257"/>
    </row>
    <row r="1844" spans="1:7" ht="15.75">
      <c r="A1844" s="126"/>
      <c r="B1844" s="256"/>
      <c r="C1844" s="95"/>
      <c r="D1844" s="95"/>
      <c r="E1844" s="95"/>
      <c r="F1844" s="95"/>
      <c r="G1844" s="257"/>
    </row>
    <row r="1845" spans="1:7" ht="15.75">
      <c r="A1845" s="126"/>
      <c r="B1845" s="256"/>
      <c r="C1845" s="95"/>
      <c r="D1845" s="95"/>
      <c r="E1845" s="95"/>
      <c r="F1845" s="95"/>
      <c r="G1845" s="257"/>
    </row>
    <row r="1846" spans="1:7" ht="15.75">
      <c r="A1846" s="126"/>
      <c r="B1846" s="256"/>
      <c r="C1846" s="95"/>
      <c r="D1846" s="95"/>
      <c r="E1846" s="95"/>
      <c r="F1846" s="95"/>
      <c r="G1846" s="257"/>
    </row>
    <row r="1847" spans="1:7" ht="15.75">
      <c r="A1847" s="126"/>
      <c r="B1847" s="256"/>
      <c r="C1847" s="95"/>
      <c r="D1847" s="95"/>
      <c r="E1847" s="95"/>
      <c r="F1847" s="95"/>
      <c r="G1847" s="257"/>
    </row>
    <row r="1848" spans="1:7" ht="15.75">
      <c r="A1848" s="126"/>
      <c r="B1848" s="256"/>
      <c r="C1848" s="95"/>
      <c r="D1848" s="95"/>
      <c r="E1848" s="95"/>
      <c r="F1848" s="95"/>
      <c r="G1848" s="257"/>
    </row>
    <row r="1849" spans="1:7" ht="15.75">
      <c r="A1849" s="126"/>
      <c r="B1849" s="256"/>
      <c r="C1849" s="95"/>
      <c r="D1849" s="95"/>
      <c r="E1849" s="95"/>
      <c r="F1849" s="95"/>
      <c r="G1849" s="257"/>
    </row>
    <row r="1850" spans="1:7" ht="15.75">
      <c r="A1850" s="126"/>
      <c r="B1850" s="256"/>
      <c r="C1850" s="95"/>
      <c r="D1850" s="95"/>
      <c r="E1850" s="95"/>
      <c r="F1850" s="95"/>
      <c r="G1850" s="257"/>
    </row>
    <row r="1851" spans="1:7" ht="15.75">
      <c r="A1851" s="126"/>
      <c r="B1851" s="256"/>
      <c r="C1851" s="95"/>
      <c r="D1851" s="95"/>
      <c r="E1851" s="95"/>
      <c r="F1851" s="95"/>
      <c r="G1851" s="257"/>
    </row>
    <row r="1852" spans="1:7" ht="15.75">
      <c r="A1852" s="126"/>
      <c r="B1852" s="256"/>
      <c r="C1852" s="95"/>
      <c r="D1852" s="95"/>
      <c r="E1852" s="95"/>
      <c r="F1852" s="95"/>
      <c r="G1852" s="257"/>
    </row>
    <row r="1853" spans="1:7" ht="15.75">
      <c r="A1853" s="126"/>
      <c r="B1853" s="256"/>
      <c r="C1853" s="95"/>
      <c r="D1853" s="95"/>
      <c r="E1853" s="95"/>
      <c r="F1853" s="95"/>
      <c r="G1853" s="257"/>
    </row>
    <row r="1854" spans="1:7" ht="15.75">
      <c r="A1854" s="126"/>
      <c r="B1854" s="256"/>
      <c r="C1854" s="95"/>
      <c r="D1854" s="95"/>
      <c r="E1854" s="95"/>
      <c r="F1854" s="95"/>
      <c r="G1854" s="257"/>
    </row>
    <row r="1855" spans="1:7" ht="15.75">
      <c r="A1855" s="126"/>
      <c r="B1855" s="256"/>
      <c r="C1855" s="95"/>
      <c r="D1855" s="95"/>
      <c r="E1855" s="95"/>
      <c r="F1855" s="95"/>
      <c r="G1855" s="257"/>
    </row>
    <row r="1856" spans="1:7" ht="15.75">
      <c r="A1856" s="126"/>
      <c r="B1856" s="256"/>
      <c r="C1856" s="95"/>
      <c r="D1856" s="95"/>
      <c r="E1856" s="95"/>
      <c r="F1856" s="95"/>
      <c r="G1856" s="257"/>
    </row>
    <row r="1857" spans="1:7" ht="15.75">
      <c r="A1857" s="126"/>
      <c r="B1857" s="256"/>
      <c r="C1857" s="95"/>
      <c r="D1857" s="95"/>
      <c r="E1857" s="95"/>
      <c r="F1857" s="95"/>
      <c r="G1857" s="257"/>
    </row>
    <row r="1858" spans="1:7" ht="15.75">
      <c r="A1858" s="126"/>
      <c r="B1858" s="256"/>
      <c r="C1858" s="95"/>
      <c r="D1858" s="95"/>
      <c r="E1858" s="95"/>
      <c r="F1858" s="95"/>
      <c r="G1858" s="257"/>
    </row>
    <row r="1859" spans="1:7" ht="15.75">
      <c r="A1859" s="126"/>
      <c r="B1859" s="256"/>
      <c r="C1859" s="95"/>
      <c r="D1859" s="95"/>
      <c r="E1859" s="95"/>
      <c r="F1859" s="95"/>
      <c r="G1859" s="257"/>
    </row>
    <row r="1860" spans="1:7" ht="15.75">
      <c r="A1860" s="126"/>
      <c r="B1860" s="256"/>
      <c r="C1860" s="95"/>
      <c r="D1860" s="95"/>
      <c r="E1860" s="95"/>
      <c r="F1860" s="95"/>
      <c r="G1860" s="257"/>
    </row>
    <row r="1861" spans="1:7" ht="15.75">
      <c r="A1861" s="126"/>
      <c r="B1861" s="256"/>
      <c r="C1861" s="95"/>
      <c r="D1861" s="95"/>
      <c r="E1861" s="95"/>
      <c r="F1861" s="95"/>
      <c r="G1861" s="257"/>
    </row>
    <row r="1862" spans="1:7" ht="15.75">
      <c r="A1862" s="126"/>
      <c r="B1862" s="256"/>
      <c r="C1862" s="95"/>
      <c r="D1862" s="95"/>
      <c r="E1862" s="95"/>
      <c r="F1862" s="95"/>
      <c r="G1862" s="257"/>
    </row>
    <row r="1863" spans="1:7" ht="15.75">
      <c r="A1863" s="126"/>
      <c r="B1863" s="256"/>
      <c r="C1863" s="95"/>
      <c r="D1863" s="95"/>
      <c r="E1863" s="95"/>
      <c r="F1863" s="95"/>
      <c r="G1863" s="257"/>
    </row>
    <row r="1864" spans="1:7" ht="15.75">
      <c r="A1864" s="126"/>
      <c r="B1864" s="256"/>
      <c r="C1864" s="95"/>
      <c r="D1864" s="95"/>
      <c r="E1864" s="95"/>
      <c r="F1864" s="95"/>
      <c r="G1864" s="257"/>
    </row>
    <row r="1865" spans="1:7" ht="15.75">
      <c r="A1865" s="126"/>
      <c r="B1865" s="256"/>
      <c r="C1865" s="95"/>
      <c r="D1865" s="95"/>
      <c r="E1865" s="95"/>
      <c r="F1865" s="95"/>
      <c r="G1865" s="257"/>
    </row>
    <row r="1866" spans="1:7" ht="15.75">
      <c r="A1866" s="126"/>
      <c r="B1866" s="256"/>
      <c r="C1866" s="95"/>
      <c r="D1866" s="95"/>
      <c r="E1866" s="95"/>
      <c r="F1866" s="95"/>
      <c r="G1866" s="257"/>
    </row>
    <row r="1867" spans="1:7" ht="15.75">
      <c r="A1867" s="126"/>
      <c r="B1867" s="256"/>
      <c r="C1867" s="95"/>
      <c r="D1867" s="95"/>
      <c r="E1867" s="95"/>
      <c r="F1867" s="95"/>
      <c r="G1867" s="257"/>
    </row>
    <row r="1868" spans="1:7" ht="15.75">
      <c r="A1868" s="126"/>
      <c r="B1868" s="256"/>
      <c r="C1868" s="95"/>
      <c r="D1868" s="95"/>
      <c r="E1868" s="95"/>
      <c r="F1868" s="95"/>
      <c r="G1868" s="257"/>
    </row>
    <row r="1869" spans="1:7" ht="15.75">
      <c r="A1869" s="126"/>
      <c r="B1869" s="256"/>
      <c r="C1869" s="95"/>
      <c r="D1869" s="95"/>
      <c r="E1869" s="95"/>
      <c r="F1869" s="95"/>
      <c r="G1869" s="257"/>
    </row>
    <row r="1870" spans="1:7" ht="15.75">
      <c r="A1870" s="126"/>
      <c r="B1870" s="256"/>
      <c r="C1870" s="95"/>
      <c r="D1870" s="95"/>
      <c r="E1870" s="95"/>
      <c r="F1870" s="95"/>
      <c r="G1870" s="257"/>
    </row>
    <row r="1871" spans="1:7" ht="15.75">
      <c r="A1871" s="126"/>
      <c r="B1871" s="256"/>
      <c r="C1871" s="95"/>
      <c r="D1871" s="95"/>
      <c r="E1871" s="95"/>
      <c r="F1871" s="95"/>
      <c r="G1871" s="257"/>
    </row>
    <row r="1872" spans="1:7" ht="15.75">
      <c r="A1872" s="126"/>
      <c r="B1872" s="256"/>
      <c r="C1872" s="95"/>
      <c r="D1872" s="95"/>
      <c r="E1872" s="95"/>
      <c r="F1872" s="95"/>
      <c r="G1872" s="257"/>
    </row>
    <row r="1873" spans="1:7" ht="15.75">
      <c r="A1873" s="126"/>
      <c r="B1873" s="256"/>
      <c r="C1873" s="95"/>
      <c r="D1873" s="95"/>
      <c r="E1873" s="95"/>
      <c r="F1873" s="95"/>
      <c r="G1873" s="257"/>
    </row>
    <row r="1874" spans="1:7" ht="15.75">
      <c r="A1874" s="126"/>
      <c r="B1874" s="256"/>
      <c r="C1874" s="95"/>
      <c r="D1874" s="95"/>
      <c r="E1874" s="95"/>
      <c r="F1874" s="95"/>
      <c r="G1874" s="257"/>
    </row>
    <row r="1875" spans="1:7" ht="15.75">
      <c r="A1875" s="126"/>
      <c r="B1875" s="256"/>
      <c r="C1875" s="95"/>
      <c r="D1875" s="95"/>
      <c r="E1875" s="95"/>
      <c r="F1875" s="95"/>
      <c r="G1875" s="257"/>
    </row>
    <row r="1876" spans="1:7" ht="15.75">
      <c r="A1876" s="126"/>
      <c r="B1876" s="256"/>
      <c r="C1876" s="95"/>
      <c r="D1876" s="95"/>
      <c r="E1876" s="95"/>
      <c r="F1876" s="95"/>
      <c r="G1876" s="257"/>
    </row>
    <row r="1877" spans="1:7" ht="15.75">
      <c r="A1877" s="126"/>
      <c r="B1877" s="256"/>
      <c r="C1877" s="95"/>
      <c r="D1877" s="95"/>
      <c r="E1877" s="95"/>
      <c r="F1877" s="95"/>
      <c r="G1877" s="257"/>
    </row>
    <row r="1878" spans="1:7" ht="15.75">
      <c r="A1878" s="126"/>
      <c r="B1878" s="256"/>
      <c r="C1878" s="95"/>
      <c r="D1878" s="95"/>
      <c r="E1878" s="95"/>
      <c r="F1878" s="95"/>
      <c r="G1878" s="257"/>
    </row>
    <row r="1879" spans="1:7" ht="15.75">
      <c r="A1879" s="126"/>
      <c r="B1879" s="256"/>
      <c r="C1879" s="95"/>
      <c r="D1879" s="95"/>
      <c r="E1879" s="95"/>
      <c r="F1879" s="95"/>
      <c r="G1879" s="257"/>
    </row>
    <row r="1880" spans="1:7" ht="15.75">
      <c r="A1880" s="126"/>
      <c r="B1880" s="256"/>
      <c r="C1880" s="95"/>
      <c r="D1880" s="95"/>
      <c r="E1880" s="95"/>
      <c r="F1880" s="95"/>
      <c r="G1880" s="257"/>
    </row>
    <row r="1881" spans="1:7" ht="15.75">
      <c r="A1881" s="126"/>
      <c r="B1881" s="256"/>
      <c r="C1881" s="95"/>
      <c r="D1881" s="95"/>
      <c r="E1881" s="95"/>
      <c r="F1881" s="95"/>
      <c r="G1881" s="257"/>
    </row>
    <row r="1882" spans="1:7" ht="15.75">
      <c r="A1882" s="126"/>
      <c r="B1882" s="256"/>
      <c r="C1882" s="95"/>
      <c r="D1882" s="95"/>
      <c r="E1882" s="95"/>
      <c r="F1882" s="95"/>
      <c r="G1882" s="257"/>
    </row>
    <row r="1883" spans="1:7" ht="15.75">
      <c r="A1883" s="126"/>
      <c r="B1883" s="256"/>
      <c r="C1883" s="95"/>
      <c r="D1883" s="95"/>
      <c r="E1883" s="95"/>
      <c r="F1883" s="95"/>
      <c r="G1883" s="257"/>
    </row>
    <row r="1884" spans="1:7" ht="15.75">
      <c r="A1884" s="126"/>
      <c r="B1884" s="256"/>
      <c r="C1884" s="95"/>
      <c r="D1884" s="95"/>
      <c r="E1884" s="95"/>
      <c r="F1884" s="95"/>
      <c r="G1884" s="257"/>
    </row>
    <row r="1885" spans="1:7" ht="15.75">
      <c r="A1885" s="126"/>
      <c r="B1885" s="256"/>
      <c r="C1885" s="95"/>
      <c r="D1885" s="95"/>
      <c r="E1885" s="95"/>
      <c r="F1885" s="95"/>
      <c r="G1885" s="257"/>
    </row>
    <row r="1886" spans="1:7" ht="15.75">
      <c r="A1886" s="126"/>
      <c r="B1886" s="256"/>
      <c r="C1886" s="95"/>
      <c r="D1886" s="95"/>
      <c r="E1886" s="95"/>
      <c r="F1886" s="95"/>
      <c r="G1886" s="257"/>
    </row>
    <row r="1887" spans="1:7" ht="15.75">
      <c r="A1887" s="126"/>
      <c r="B1887" s="256"/>
      <c r="C1887" s="95"/>
      <c r="D1887" s="95"/>
      <c r="E1887" s="95"/>
      <c r="F1887" s="95"/>
      <c r="G1887" s="257"/>
    </row>
    <row r="1888" spans="1:7" ht="15.75">
      <c r="A1888" s="126"/>
      <c r="B1888" s="256"/>
      <c r="C1888" s="95"/>
      <c r="D1888" s="95"/>
      <c r="E1888" s="95"/>
      <c r="F1888" s="95"/>
      <c r="G1888" s="257"/>
    </row>
    <row r="1889" spans="1:7" ht="15.75">
      <c r="A1889" s="126"/>
      <c r="B1889" s="256"/>
      <c r="C1889" s="95"/>
      <c r="D1889" s="95"/>
      <c r="E1889" s="95"/>
      <c r="F1889" s="95"/>
      <c r="G1889" s="257"/>
    </row>
    <row r="1890" spans="1:7" ht="15.75">
      <c r="A1890" s="126"/>
      <c r="B1890" s="256"/>
      <c r="C1890" s="95"/>
      <c r="D1890" s="95"/>
      <c r="E1890" s="95"/>
      <c r="F1890" s="95"/>
      <c r="G1890" s="257"/>
    </row>
    <row r="1891" spans="1:7" ht="15.75">
      <c r="A1891" s="126"/>
      <c r="B1891" s="256"/>
      <c r="C1891" s="95"/>
      <c r="D1891" s="95"/>
      <c r="E1891" s="95"/>
      <c r="F1891" s="95"/>
      <c r="G1891" s="257"/>
    </row>
    <row r="1892" spans="1:7" ht="15.75">
      <c r="A1892" s="126"/>
      <c r="B1892" s="256"/>
      <c r="C1892" s="95"/>
      <c r="D1892" s="95"/>
      <c r="E1892" s="95"/>
      <c r="F1892" s="95"/>
      <c r="G1892" s="257"/>
    </row>
    <row r="1893" spans="1:7" ht="15.75">
      <c r="A1893" s="126"/>
      <c r="B1893" s="256"/>
      <c r="C1893" s="95"/>
      <c r="D1893" s="95"/>
      <c r="E1893" s="95"/>
      <c r="F1893" s="95"/>
      <c r="G1893" s="257"/>
    </row>
    <row r="1894" spans="1:7" ht="15.75">
      <c r="A1894" s="126"/>
      <c r="B1894" s="256"/>
      <c r="C1894" s="95"/>
      <c r="D1894" s="95"/>
      <c r="E1894" s="95"/>
      <c r="F1894" s="95"/>
      <c r="G1894" s="257"/>
    </row>
    <row r="1895" spans="1:7" ht="15.75">
      <c r="A1895" s="126"/>
      <c r="B1895" s="256"/>
      <c r="C1895" s="95"/>
      <c r="D1895" s="95"/>
      <c r="E1895" s="95"/>
      <c r="F1895" s="95"/>
      <c r="G1895" s="257"/>
    </row>
    <row r="1896" spans="1:7" ht="15.75">
      <c r="A1896" s="126"/>
      <c r="B1896" s="256"/>
      <c r="C1896" s="95"/>
      <c r="D1896" s="95"/>
      <c r="E1896" s="95"/>
      <c r="F1896" s="95"/>
      <c r="G1896" s="257"/>
    </row>
    <row r="1897" spans="1:7" ht="15.75">
      <c r="A1897" s="126"/>
      <c r="B1897" s="256"/>
      <c r="C1897" s="95"/>
      <c r="D1897" s="95"/>
      <c r="E1897" s="95"/>
      <c r="F1897" s="95"/>
      <c r="G1897" s="257"/>
    </row>
    <row r="1898" spans="1:7" ht="15.75">
      <c r="A1898" s="126"/>
      <c r="B1898" s="256"/>
      <c r="C1898" s="95"/>
      <c r="D1898" s="95"/>
      <c r="E1898" s="95"/>
      <c r="F1898" s="95"/>
      <c r="G1898" s="257"/>
    </row>
    <row r="1899" spans="1:7" ht="15.75">
      <c r="A1899" s="126"/>
      <c r="B1899" s="256"/>
      <c r="C1899" s="95"/>
      <c r="D1899" s="95"/>
      <c r="E1899" s="95"/>
      <c r="F1899" s="95"/>
      <c r="G1899" s="257"/>
    </row>
    <row r="1900" spans="1:7" ht="15.75">
      <c r="A1900" s="126"/>
      <c r="B1900" s="256"/>
      <c r="C1900" s="95"/>
      <c r="D1900" s="95"/>
      <c r="E1900" s="95"/>
      <c r="F1900" s="95"/>
      <c r="G1900" s="257"/>
    </row>
    <row r="1901" spans="1:7" ht="15.75">
      <c r="A1901" s="126"/>
      <c r="B1901" s="256"/>
      <c r="C1901" s="95"/>
      <c r="D1901" s="95"/>
      <c r="E1901" s="95"/>
      <c r="F1901" s="95"/>
      <c r="G1901" s="257"/>
    </row>
    <row r="1902" spans="1:7" ht="15.75">
      <c r="A1902" s="126"/>
      <c r="B1902" s="256"/>
      <c r="C1902" s="95"/>
      <c r="D1902" s="95"/>
      <c r="E1902" s="95"/>
      <c r="F1902" s="95"/>
      <c r="G1902" s="257"/>
    </row>
    <row r="1903" spans="1:7" ht="15.75">
      <c r="A1903" s="126"/>
      <c r="B1903" s="256"/>
      <c r="C1903" s="95"/>
      <c r="D1903" s="95"/>
      <c r="E1903" s="95"/>
      <c r="F1903" s="95"/>
      <c r="G1903" s="257"/>
    </row>
    <row r="1904" spans="1:7" ht="15.75">
      <c r="A1904" s="126"/>
      <c r="B1904" s="256"/>
      <c r="C1904" s="95"/>
      <c r="D1904" s="95"/>
      <c r="E1904" s="95"/>
      <c r="F1904" s="95"/>
      <c r="G1904" s="257"/>
    </row>
    <row r="1905" spans="1:7" ht="15.75">
      <c r="A1905" s="126"/>
      <c r="B1905" s="256"/>
      <c r="C1905" s="95"/>
      <c r="D1905" s="95"/>
      <c r="E1905" s="95"/>
      <c r="F1905" s="95"/>
      <c r="G1905" s="257"/>
    </row>
    <row r="1906" spans="1:7" ht="15.75">
      <c r="A1906" s="126"/>
      <c r="B1906" s="256"/>
      <c r="C1906" s="95"/>
      <c r="D1906" s="95"/>
      <c r="E1906" s="95"/>
      <c r="F1906" s="95"/>
      <c r="G1906" s="257"/>
    </row>
    <row r="1907" spans="1:7" ht="15.75">
      <c r="A1907" s="126"/>
      <c r="B1907" s="256"/>
      <c r="C1907" s="95"/>
      <c r="D1907" s="95"/>
      <c r="E1907" s="95"/>
      <c r="F1907" s="95"/>
      <c r="G1907" s="257"/>
    </row>
    <row r="1908" spans="1:7" ht="15.75">
      <c r="A1908" s="126"/>
      <c r="B1908" s="256"/>
      <c r="C1908" s="95"/>
      <c r="D1908" s="95"/>
      <c r="E1908" s="95"/>
      <c r="F1908" s="95"/>
      <c r="G1908" s="257"/>
    </row>
    <row r="1909" spans="1:7" ht="15.75">
      <c r="A1909" s="126"/>
      <c r="B1909" s="256"/>
      <c r="C1909" s="95"/>
      <c r="D1909" s="95"/>
      <c r="E1909" s="95"/>
      <c r="F1909" s="95"/>
      <c r="G1909" s="257"/>
    </row>
    <row r="1910" spans="1:7" ht="15.75">
      <c r="A1910" s="126"/>
      <c r="B1910" s="256"/>
      <c r="C1910" s="95"/>
      <c r="D1910" s="95"/>
      <c r="E1910" s="95"/>
      <c r="F1910" s="95"/>
      <c r="G1910" s="257"/>
    </row>
    <row r="1911" spans="1:7" ht="15.75">
      <c r="A1911" s="126"/>
      <c r="B1911" s="256"/>
      <c r="C1911" s="95"/>
      <c r="D1911" s="95"/>
      <c r="E1911" s="95"/>
      <c r="F1911" s="95"/>
      <c r="G1911" s="257"/>
    </row>
    <row r="1912" spans="1:7" ht="15.75">
      <c r="A1912" s="126"/>
      <c r="B1912" s="256"/>
      <c r="C1912" s="95"/>
      <c r="D1912" s="95"/>
      <c r="E1912" s="95"/>
      <c r="F1912" s="95"/>
      <c r="G1912" s="257"/>
    </row>
    <row r="1913" spans="1:7" ht="15.75">
      <c r="A1913" s="126"/>
      <c r="B1913" s="256"/>
      <c r="C1913" s="95"/>
      <c r="D1913" s="95"/>
      <c r="E1913" s="95"/>
      <c r="F1913" s="95"/>
      <c r="G1913" s="257"/>
    </row>
    <row r="1914" spans="1:7" ht="15.75">
      <c r="A1914" s="126"/>
      <c r="B1914" s="256"/>
      <c r="C1914" s="95"/>
      <c r="D1914" s="95"/>
      <c r="E1914" s="95"/>
      <c r="F1914" s="95"/>
      <c r="G1914" s="257"/>
    </row>
    <row r="1915" spans="1:7" ht="15.75">
      <c r="A1915" s="126"/>
      <c r="B1915" s="256"/>
      <c r="C1915" s="95"/>
      <c r="D1915" s="95"/>
      <c r="E1915" s="95"/>
      <c r="F1915" s="95"/>
      <c r="G1915" s="257"/>
    </row>
    <row r="1916" spans="1:7" ht="15.75">
      <c r="A1916" s="126"/>
      <c r="B1916" s="256"/>
      <c r="C1916" s="95"/>
      <c r="D1916" s="95"/>
      <c r="E1916" s="95"/>
      <c r="F1916" s="95"/>
      <c r="G1916" s="257"/>
    </row>
    <row r="1917" spans="1:7" ht="15.75">
      <c r="A1917" s="126"/>
      <c r="B1917" s="256"/>
      <c r="C1917" s="95"/>
      <c r="D1917" s="95"/>
      <c r="E1917" s="95"/>
      <c r="F1917" s="95"/>
      <c r="G1917" s="257"/>
    </row>
    <row r="1918" spans="1:7" ht="15.75">
      <c r="A1918" s="126"/>
      <c r="B1918" s="256"/>
      <c r="C1918" s="95"/>
      <c r="D1918" s="95"/>
      <c r="E1918" s="95"/>
      <c r="F1918" s="95"/>
      <c r="G1918" s="257"/>
    </row>
    <row r="1919" spans="1:7" ht="15.75">
      <c r="A1919" s="126"/>
      <c r="B1919" s="256"/>
      <c r="C1919" s="95"/>
      <c r="D1919" s="95"/>
      <c r="E1919" s="95"/>
      <c r="F1919" s="95"/>
      <c r="G1919" s="257"/>
    </row>
    <row r="1920" spans="1:7" ht="15.75">
      <c r="A1920" s="126"/>
      <c r="B1920" s="256"/>
      <c r="C1920" s="95"/>
      <c r="D1920" s="95"/>
      <c r="E1920" s="95"/>
      <c r="F1920" s="95"/>
      <c r="G1920" s="257"/>
    </row>
    <row r="1921" spans="1:7" ht="15.75">
      <c r="A1921" s="126"/>
      <c r="B1921" s="256"/>
      <c r="C1921" s="95"/>
      <c r="D1921" s="95"/>
      <c r="E1921" s="95"/>
      <c r="F1921" s="95"/>
      <c r="G1921" s="257"/>
    </row>
    <row r="1922" spans="1:7" ht="15.75">
      <c r="A1922" s="126"/>
      <c r="B1922" s="256"/>
      <c r="C1922" s="95"/>
      <c r="D1922" s="95"/>
      <c r="E1922" s="95"/>
      <c r="F1922" s="95"/>
      <c r="G1922" s="257"/>
    </row>
    <row r="1923" spans="1:7" ht="15.75">
      <c r="A1923" s="126"/>
      <c r="B1923" s="256"/>
      <c r="C1923" s="95"/>
      <c r="D1923" s="95"/>
      <c r="E1923" s="95"/>
      <c r="F1923" s="95"/>
      <c r="G1923" s="257"/>
    </row>
    <row r="1924" spans="1:7" ht="15.75">
      <c r="A1924" s="126"/>
      <c r="B1924" s="256"/>
      <c r="C1924" s="95"/>
      <c r="D1924" s="95"/>
      <c r="E1924" s="95"/>
      <c r="F1924" s="95"/>
      <c r="G1924" s="257"/>
    </row>
    <row r="1925" spans="1:7" ht="15.75">
      <c r="A1925" s="126"/>
      <c r="B1925" s="256"/>
      <c r="C1925" s="95"/>
      <c r="D1925" s="95"/>
      <c r="E1925" s="95"/>
      <c r="F1925" s="95"/>
      <c r="G1925" s="257"/>
    </row>
    <row r="1926" spans="1:7" ht="15.75">
      <c r="A1926" s="126"/>
      <c r="B1926" s="256"/>
      <c r="C1926" s="95"/>
      <c r="D1926" s="95"/>
      <c r="E1926" s="95"/>
      <c r="F1926" s="95"/>
      <c r="G1926" s="257"/>
    </row>
    <row r="1927" spans="1:7" ht="15.75">
      <c r="A1927" s="126"/>
      <c r="B1927" s="256"/>
      <c r="C1927" s="95"/>
      <c r="D1927" s="95"/>
      <c r="E1927" s="95"/>
      <c r="F1927" s="95"/>
      <c r="G1927" s="257"/>
    </row>
    <row r="1928" spans="1:7" ht="15.75">
      <c r="A1928" s="126"/>
      <c r="B1928" s="256"/>
      <c r="C1928" s="95"/>
      <c r="D1928" s="95"/>
      <c r="E1928" s="95"/>
      <c r="F1928" s="95"/>
      <c r="G1928" s="257"/>
    </row>
    <row r="1929" spans="1:7" ht="15.75">
      <c r="A1929" s="126"/>
      <c r="B1929" s="256"/>
      <c r="C1929" s="95"/>
      <c r="D1929" s="95"/>
      <c r="E1929" s="95"/>
      <c r="F1929" s="95"/>
      <c r="G1929" s="257"/>
    </row>
    <row r="1930" spans="1:7" ht="15.75">
      <c r="A1930" s="126"/>
      <c r="B1930" s="256"/>
      <c r="C1930" s="95"/>
      <c r="D1930" s="95"/>
      <c r="E1930" s="95"/>
      <c r="F1930" s="95"/>
      <c r="G1930" s="257"/>
    </row>
    <row r="1931" spans="1:7" ht="15.75">
      <c r="A1931" s="126"/>
      <c r="B1931" s="256"/>
      <c r="C1931" s="95"/>
      <c r="D1931" s="95"/>
      <c r="E1931" s="95"/>
      <c r="F1931" s="95"/>
      <c r="G1931" s="257"/>
    </row>
    <row r="1932" spans="1:7" ht="15.75">
      <c r="A1932" s="126"/>
      <c r="B1932" s="256"/>
      <c r="C1932" s="95"/>
      <c r="D1932" s="95"/>
      <c r="E1932" s="95"/>
      <c r="F1932" s="95"/>
      <c r="G1932" s="257"/>
    </row>
    <row r="1933" spans="1:7" ht="15.75">
      <c r="A1933" s="126"/>
      <c r="B1933" s="256"/>
      <c r="C1933" s="95"/>
      <c r="D1933" s="95"/>
      <c r="E1933" s="95"/>
      <c r="F1933" s="95"/>
      <c r="G1933" s="257"/>
    </row>
    <row r="1934" spans="1:7" ht="15.75">
      <c r="A1934" s="126"/>
      <c r="B1934" s="256"/>
      <c r="C1934" s="95"/>
      <c r="D1934" s="95"/>
      <c r="E1934" s="95"/>
      <c r="F1934" s="95"/>
      <c r="G1934" s="257"/>
    </row>
    <row r="1935" spans="1:7" ht="15.75">
      <c r="A1935" s="126"/>
      <c r="B1935" s="256"/>
      <c r="C1935" s="95"/>
      <c r="D1935" s="95"/>
      <c r="E1935" s="95"/>
      <c r="F1935" s="95"/>
      <c r="G1935" s="257"/>
    </row>
    <row r="1936" spans="1:7" ht="15.75">
      <c r="A1936" s="126"/>
      <c r="B1936" s="256"/>
      <c r="C1936" s="95"/>
      <c r="D1936" s="95"/>
      <c r="E1936" s="95"/>
      <c r="F1936" s="95"/>
      <c r="G1936" s="257"/>
    </row>
    <row r="1937" spans="1:7" ht="15.75">
      <c r="A1937" s="126"/>
      <c r="B1937" s="256"/>
      <c r="C1937" s="95"/>
      <c r="D1937" s="95"/>
      <c r="E1937" s="95"/>
      <c r="F1937" s="95"/>
      <c r="G1937" s="257"/>
    </row>
    <row r="1938" spans="1:7" ht="15.75">
      <c r="A1938" s="126"/>
      <c r="B1938" s="256"/>
      <c r="C1938" s="95"/>
      <c r="D1938" s="95"/>
      <c r="E1938" s="95"/>
      <c r="F1938" s="95"/>
      <c r="G1938" s="257"/>
    </row>
    <row r="1939" spans="1:7" ht="15.75">
      <c r="A1939" s="126"/>
      <c r="B1939" s="256"/>
      <c r="C1939" s="95"/>
      <c r="D1939" s="95"/>
      <c r="E1939" s="95"/>
      <c r="F1939" s="95"/>
      <c r="G1939" s="257"/>
    </row>
    <row r="1940" spans="1:7" ht="15.75">
      <c r="A1940" s="126"/>
      <c r="B1940" s="256"/>
      <c r="C1940" s="95"/>
      <c r="D1940" s="95"/>
      <c r="E1940" s="95"/>
      <c r="F1940" s="95"/>
      <c r="G1940" s="257"/>
    </row>
    <row r="1941" spans="1:7" ht="15.75">
      <c r="A1941" s="126"/>
      <c r="B1941" s="256"/>
      <c r="C1941" s="95"/>
      <c r="D1941" s="95"/>
      <c r="E1941" s="95"/>
      <c r="F1941" s="95"/>
      <c r="G1941" s="257"/>
    </row>
    <row r="1942" spans="1:7" ht="15.75">
      <c r="A1942" s="126"/>
      <c r="B1942" s="256"/>
      <c r="C1942" s="95"/>
      <c r="D1942" s="95"/>
      <c r="E1942" s="95"/>
      <c r="F1942" s="95"/>
      <c r="G1942" s="257"/>
    </row>
    <row r="1943" spans="1:7" ht="15.75">
      <c r="A1943" s="126"/>
      <c r="B1943" s="256"/>
      <c r="C1943" s="95"/>
      <c r="D1943" s="95"/>
      <c r="E1943" s="95"/>
      <c r="F1943" s="95"/>
      <c r="G1943" s="257"/>
    </row>
    <row r="1944" spans="1:7" ht="15.75">
      <c r="A1944" s="126"/>
      <c r="B1944" s="256"/>
      <c r="C1944" s="95"/>
      <c r="D1944" s="95"/>
      <c r="E1944" s="95"/>
      <c r="F1944" s="95"/>
      <c r="G1944" s="257"/>
    </row>
    <row r="1945" spans="1:7" ht="15.75">
      <c r="A1945" s="126"/>
      <c r="B1945" s="256"/>
      <c r="C1945" s="95"/>
      <c r="D1945" s="95"/>
      <c r="E1945" s="95"/>
      <c r="F1945" s="95"/>
      <c r="G1945" s="257"/>
    </row>
    <row r="1946" spans="1:7" ht="15.75">
      <c r="A1946" s="126"/>
      <c r="B1946" s="256"/>
      <c r="C1946" s="95"/>
      <c r="D1946" s="95"/>
      <c r="E1946" s="95"/>
      <c r="F1946" s="95"/>
      <c r="G1946" s="257"/>
    </row>
    <row r="1947" spans="1:7" ht="15.75">
      <c r="A1947" s="126"/>
      <c r="B1947" s="256"/>
      <c r="C1947" s="95"/>
      <c r="D1947" s="95"/>
      <c r="E1947" s="95"/>
      <c r="F1947" s="95"/>
      <c r="G1947" s="257"/>
    </row>
    <row r="1948" spans="1:7" ht="15.75">
      <c r="A1948" s="126"/>
      <c r="B1948" s="256"/>
      <c r="C1948" s="95"/>
      <c r="D1948" s="95"/>
      <c r="E1948" s="95"/>
      <c r="F1948" s="95"/>
      <c r="G1948" s="257"/>
    </row>
    <row r="1949" spans="1:7" ht="15.75">
      <c r="A1949" s="126"/>
      <c r="B1949" s="256"/>
      <c r="C1949" s="95"/>
      <c r="D1949" s="95"/>
      <c r="E1949" s="95"/>
      <c r="F1949" s="95"/>
      <c r="G1949" s="257"/>
    </row>
    <row r="1950" spans="1:7" ht="15.75">
      <c r="A1950" s="126"/>
      <c r="B1950" s="256"/>
      <c r="C1950" s="95"/>
      <c r="D1950" s="95"/>
      <c r="E1950" s="95"/>
      <c r="F1950" s="95"/>
      <c r="G1950" s="257"/>
    </row>
    <row r="1951" spans="1:7" ht="15.75">
      <c r="A1951" s="126"/>
      <c r="B1951" s="256"/>
      <c r="C1951" s="95"/>
      <c r="D1951" s="95"/>
      <c r="E1951" s="95"/>
      <c r="F1951" s="95"/>
      <c r="G1951" s="257"/>
    </row>
    <row r="1952" spans="1:7" ht="15.75">
      <c r="A1952" s="126"/>
      <c r="B1952" s="256"/>
      <c r="C1952" s="95"/>
      <c r="D1952" s="95"/>
      <c r="E1952" s="95"/>
      <c r="F1952" s="95"/>
      <c r="G1952" s="257"/>
    </row>
    <row r="1953" spans="1:7" ht="15.75">
      <c r="A1953" s="126"/>
      <c r="B1953" s="256"/>
      <c r="C1953" s="95"/>
      <c r="D1953" s="95"/>
      <c r="E1953" s="95"/>
      <c r="F1953" s="95"/>
      <c r="G1953" s="257"/>
    </row>
    <row r="1954" spans="1:7" ht="15.75">
      <c r="A1954" s="126"/>
      <c r="B1954" s="256"/>
      <c r="C1954" s="95"/>
      <c r="D1954" s="95"/>
      <c r="E1954" s="95"/>
      <c r="F1954" s="95"/>
      <c r="G1954" s="257"/>
    </row>
    <row r="1955" spans="1:7" ht="15.75">
      <c r="A1955" s="126"/>
      <c r="B1955" s="256"/>
      <c r="C1955" s="95"/>
      <c r="D1955" s="95"/>
      <c r="E1955" s="95"/>
      <c r="F1955" s="95"/>
      <c r="G1955" s="257"/>
    </row>
    <row r="1956" spans="1:7" ht="15.75">
      <c r="A1956" s="126"/>
      <c r="B1956" s="256"/>
      <c r="C1956" s="95"/>
      <c r="D1956" s="95"/>
      <c r="E1956" s="95"/>
      <c r="F1956" s="95"/>
      <c r="G1956" s="257"/>
    </row>
    <row r="1957" spans="1:7" ht="15.75">
      <c r="A1957" s="126"/>
      <c r="B1957" s="256"/>
      <c r="C1957" s="95"/>
      <c r="D1957" s="95"/>
      <c r="E1957" s="95"/>
      <c r="F1957" s="95"/>
      <c r="G1957" s="257"/>
    </row>
    <row r="1958" spans="1:7" ht="15.75">
      <c r="A1958" s="126"/>
      <c r="B1958" s="256"/>
      <c r="C1958" s="95"/>
      <c r="D1958" s="95"/>
      <c r="E1958" s="95"/>
      <c r="F1958" s="95"/>
      <c r="G1958" s="257"/>
    </row>
    <row r="1959" spans="1:7" ht="15.75">
      <c r="A1959" s="126"/>
      <c r="B1959" s="256"/>
      <c r="C1959" s="95"/>
      <c r="D1959" s="95"/>
      <c r="E1959" s="95"/>
      <c r="F1959" s="95"/>
      <c r="G1959" s="257"/>
    </row>
    <row r="1960" spans="1:7" ht="15.75">
      <c r="A1960" s="126"/>
      <c r="B1960" s="256"/>
      <c r="C1960" s="95"/>
      <c r="D1960" s="95"/>
      <c r="E1960" s="95"/>
      <c r="F1960" s="95"/>
      <c r="G1960" s="257"/>
    </row>
    <row r="1961" spans="1:7" ht="15.75">
      <c r="A1961" s="126"/>
      <c r="B1961" s="256"/>
      <c r="C1961" s="95"/>
      <c r="D1961" s="95"/>
      <c r="E1961" s="95"/>
      <c r="F1961" s="95"/>
      <c r="G1961" s="257"/>
    </row>
    <row r="1962" spans="1:7" ht="15.75">
      <c r="A1962" s="126"/>
      <c r="B1962" s="256"/>
      <c r="C1962" s="95"/>
      <c r="D1962" s="95"/>
      <c r="E1962" s="95"/>
      <c r="F1962" s="95"/>
      <c r="G1962" s="257"/>
    </row>
    <row r="1963" spans="1:7" ht="15.75">
      <c r="A1963" s="126"/>
      <c r="B1963" s="256"/>
      <c r="C1963" s="95"/>
      <c r="D1963" s="95"/>
      <c r="E1963" s="95"/>
      <c r="F1963" s="95"/>
      <c r="G1963" s="257"/>
    </row>
    <row r="1964" spans="1:7" ht="15.75">
      <c r="A1964" s="126"/>
      <c r="B1964" s="256"/>
      <c r="C1964" s="95"/>
      <c r="D1964" s="95"/>
      <c r="E1964" s="95"/>
      <c r="F1964" s="95"/>
      <c r="G1964" s="257"/>
    </row>
    <row r="1965" spans="1:7" ht="15.75">
      <c r="A1965" s="126"/>
      <c r="B1965" s="256"/>
      <c r="C1965" s="95"/>
      <c r="D1965" s="95"/>
      <c r="E1965" s="95"/>
      <c r="F1965" s="95"/>
      <c r="G1965" s="257"/>
    </row>
    <row r="1966" spans="1:7" ht="15.75">
      <c r="A1966" s="126"/>
      <c r="B1966" s="256"/>
      <c r="C1966" s="95"/>
      <c r="D1966" s="95"/>
      <c r="E1966" s="95"/>
      <c r="F1966" s="95"/>
      <c r="G1966" s="257"/>
    </row>
    <row r="1967" spans="1:7" ht="15.75">
      <c r="A1967" s="126"/>
      <c r="B1967" s="256"/>
      <c r="C1967" s="95"/>
      <c r="D1967" s="95"/>
      <c r="E1967" s="95"/>
      <c r="F1967" s="95"/>
      <c r="G1967" s="257"/>
    </row>
    <row r="1968" spans="1:7" ht="15.75">
      <c r="A1968" s="126"/>
      <c r="B1968" s="256"/>
      <c r="C1968" s="95"/>
      <c r="D1968" s="95"/>
      <c r="E1968" s="95"/>
      <c r="F1968" s="95"/>
      <c r="G1968" s="257"/>
    </row>
    <row r="1969" spans="1:7" ht="15.75">
      <c r="A1969" s="126"/>
      <c r="B1969" s="256"/>
      <c r="C1969" s="95"/>
      <c r="D1969" s="95"/>
      <c r="E1969" s="95"/>
      <c r="F1969" s="95"/>
      <c r="G1969" s="257"/>
    </row>
    <row r="1970" spans="1:7" ht="15.75">
      <c r="A1970" s="126"/>
      <c r="B1970" s="256"/>
      <c r="C1970" s="95"/>
      <c r="D1970" s="95"/>
      <c r="E1970" s="95"/>
      <c r="F1970" s="95"/>
      <c r="G1970" s="257"/>
    </row>
    <row r="1971" spans="1:7" ht="15.75">
      <c r="A1971" s="126"/>
      <c r="B1971" s="256"/>
      <c r="C1971" s="95"/>
      <c r="D1971" s="95"/>
      <c r="E1971" s="95"/>
      <c r="F1971" s="95"/>
      <c r="G1971" s="257"/>
    </row>
    <row r="1972" spans="1:7" ht="15.75">
      <c r="A1972" s="126"/>
      <c r="B1972" s="256"/>
      <c r="C1972" s="95"/>
      <c r="D1972" s="95"/>
      <c r="E1972" s="95"/>
      <c r="F1972" s="95"/>
      <c r="G1972" s="257"/>
    </row>
    <row r="1973" spans="1:7" ht="15.75">
      <c r="A1973" s="126"/>
      <c r="B1973" s="256"/>
      <c r="C1973" s="95"/>
      <c r="D1973" s="95"/>
      <c r="E1973" s="95"/>
      <c r="F1973" s="95"/>
      <c r="G1973" s="257"/>
    </row>
    <row r="1974" spans="1:7" ht="15.75">
      <c r="A1974" s="126"/>
      <c r="B1974" s="256"/>
      <c r="C1974" s="95"/>
      <c r="D1974" s="95"/>
      <c r="E1974" s="95"/>
      <c r="F1974" s="95"/>
      <c r="G1974" s="257"/>
    </row>
    <row r="1975" spans="1:7" ht="15.75">
      <c r="A1975" s="126"/>
      <c r="B1975" s="256"/>
      <c r="C1975" s="95"/>
      <c r="D1975" s="95"/>
      <c r="E1975" s="95"/>
      <c r="F1975" s="95"/>
      <c r="G1975" s="257"/>
    </row>
    <row r="1976" spans="1:7" ht="15.75">
      <c r="A1976" s="126"/>
      <c r="B1976" s="256"/>
      <c r="C1976" s="95"/>
      <c r="D1976" s="95"/>
      <c r="E1976" s="95"/>
      <c r="F1976" s="95"/>
      <c r="G1976" s="257"/>
    </row>
    <row r="1977" spans="1:7" ht="15.75">
      <c r="A1977" s="126"/>
      <c r="B1977" s="256"/>
      <c r="C1977" s="95"/>
      <c r="D1977" s="95"/>
      <c r="E1977" s="95"/>
      <c r="F1977" s="95"/>
      <c r="G1977" s="257"/>
    </row>
    <row r="1978" spans="1:7" ht="15.75">
      <c r="A1978" s="126"/>
      <c r="B1978" s="256"/>
      <c r="C1978" s="95"/>
      <c r="D1978" s="95"/>
      <c r="E1978" s="95"/>
      <c r="F1978" s="95"/>
      <c r="G1978" s="257"/>
    </row>
    <row r="1979" spans="1:7" ht="15.75">
      <c r="A1979" s="126"/>
      <c r="B1979" s="256"/>
      <c r="C1979" s="95"/>
      <c r="D1979" s="95"/>
      <c r="E1979" s="95"/>
      <c r="F1979" s="95"/>
      <c r="G1979" s="257"/>
    </row>
    <row r="1980" spans="1:7" ht="15.75">
      <c r="A1980" s="126"/>
      <c r="B1980" s="256"/>
      <c r="C1980" s="95"/>
      <c r="D1980" s="95"/>
      <c r="E1980" s="95"/>
      <c r="F1980" s="95"/>
      <c r="G1980" s="257"/>
    </row>
    <row r="1981" spans="1:7" ht="15.75">
      <c r="A1981" s="126"/>
      <c r="B1981" s="256"/>
      <c r="C1981" s="95"/>
      <c r="D1981" s="95"/>
      <c r="E1981" s="95"/>
      <c r="F1981" s="95"/>
      <c r="G1981" s="257"/>
    </row>
    <row r="1982" spans="1:7" ht="15.75">
      <c r="A1982" s="126"/>
      <c r="B1982" s="256"/>
      <c r="C1982" s="95"/>
      <c r="D1982" s="95"/>
      <c r="E1982" s="95"/>
      <c r="F1982" s="95"/>
      <c r="G1982" s="257"/>
    </row>
    <row r="1983" spans="1:7" ht="15.75">
      <c r="A1983" s="126"/>
      <c r="B1983" s="256"/>
      <c r="C1983" s="95"/>
      <c r="D1983" s="95"/>
      <c r="E1983" s="95"/>
      <c r="F1983" s="95"/>
      <c r="G1983" s="257"/>
    </row>
    <row r="1984" spans="1:7" ht="15.75">
      <c r="A1984" s="126"/>
      <c r="B1984" s="256"/>
      <c r="C1984" s="95"/>
      <c r="D1984" s="95"/>
      <c r="E1984" s="95"/>
      <c r="F1984" s="95"/>
      <c r="G1984" s="257"/>
    </row>
    <row r="1985" spans="1:7" ht="15.75">
      <c r="A1985" s="126"/>
      <c r="B1985" s="256"/>
      <c r="C1985" s="95"/>
      <c r="D1985" s="95"/>
      <c r="E1985" s="95"/>
      <c r="F1985" s="95"/>
      <c r="G1985" s="257"/>
    </row>
    <row r="1986" spans="1:7" ht="15.75">
      <c r="A1986" s="126"/>
      <c r="B1986" s="256"/>
      <c r="C1986" s="95"/>
      <c r="D1986" s="95"/>
      <c r="E1986" s="95"/>
      <c r="F1986" s="95"/>
      <c r="G1986" s="257"/>
    </row>
    <row r="1987" spans="1:7" ht="15.75">
      <c r="A1987" s="126"/>
      <c r="B1987" s="256"/>
      <c r="C1987" s="95"/>
      <c r="D1987" s="95"/>
      <c r="E1987" s="95"/>
      <c r="F1987" s="95"/>
      <c r="G1987" s="257"/>
    </row>
    <row r="1988" spans="1:7" ht="15.75">
      <c r="A1988" s="126"/>
      <c r="B1988" s="256"/>
      <c r="C1988" s="95"/>
      <c r="D1988" s="95"/>
      <c r="E1988" s="95"/>
      <c r="F1988" s="95"/>
      <c r="G1988" s="257"/>
    </row>
    <row r="1989" spans="1:7" ht="15.75">
      <c r="A1989" s="126"/>
      <c r="B1989" s="256"/>
      <c r="C1989" s="95"/>
      <c r="D1989" s="95"/>
      <c r="E1989" s="95"/>
      <c r="F1989" s="95"/>
      <c r="G1989" s="257"/>
    </row>
    <row r="1990" spans="1:7" ht="15.75">
      <c r="A1990" s="126"/>
      <c r="B1990" s="256"/>
      <c r="C1990" s="95"/>
      <c r="D1990" s="95"/>
      <c r="E1990" s="95"/>
      <c r="F1990" s="95"/>
      <c r="G1990" s="257"/>
    </row>
    <row r="1991" spans="1:7" ht="15.75">
      <c r="A1991" s="126"/>
      <c r="B1991" s="256"/>
      <c r="C1991" s="95"/>
      <c r="D1991" s="95"/>
      <c r="E1991" s="95"/>
      <c r="F1991" s="95"/>
      <c r="G1991" s="257"/>
    </row>
    <row r="1992" spans="1:7" ht="15.75">
      <c r="A1992" s="126"/>
      <c r="B1992" s="256"/>
      <c r="C1992" s="95"/>
      <c r="D1992" s="95"/>
      <c r="E1992" s="95"/>
      <c r="F1992" s="95"/>
      <c r="G1992" s="257"/>
    </row>
    <row r="1993" spans="1:7" ht="15.75">
      <c r="A1993" s="126"/>
      <c r="B1993" s="256"/>
      <c r="C1993" s="95"/>
      <c r="D1993" s="95"/>
      <c r="E1993" s="95"/>
      <c r="F1993" s="95"/>
      <c r="G1993" s="257"/>
    </row>
    <row r="1994" spans="1:7" ht="15.75">
      <c r="A1994" s="126"/>
      <c r="B1994" s="256"/>
      <c r="C1994" s="95"/>
      <c r="D1994" s="95"/>
      <c r="E1994" s="95"/>
      <c r="F1994" s="95"/>
      <c r="G1994" s="257"/>
    </row>
    <row r="1995" spans="1:7" ht="15.75">
      <c r="A1995" s="126"/>
      <c r="B1995" s="256"/>
      <c r="C1995" s="95"/>
      <c r="D1995" s="95"/>
      <c r="E1995" s="95"/>
      <c r="F1995" s="95"/>
      <c r="G1995" s="257"/>
    </row>
    <row r="1996" spans="1:7" ht="15.75">
      <c r="A1996" s="126"/>
      <c r="B1996" s="256"/>
      <c r="C1996" s="95"/>
      <c r="D1996" s="95"/>
      <c r="E1996" s="95"/>
      <c r="F1996" s="95"/>
      <c r="G1996" s="257"/>
    </row>
    <row r="1997" spans="1:7" ht="15.75">
      <c r="A1997" s="126"/>
      <c r="B1997" s="256"/>
      <c r="C1997" s="95"/>
      <c r="D1997" s="95"/>
      <c r="E1997" s="95"/>
      <c r="F1997" s="95"/>
      <c r="G1997" s="257"/>
    </row>
    <row r="1998" spans="1:7" ht="15.75">
      <c r="A1998" s="126"/>
      <c r="B1998" s="256"/>
      <c r="C1998" s="95"/>
      <c r="D1998" s="95"/>
      <c r="E1998" s="95"/>
      <c r="F1998" s="95"/>
      <c r="G1998" s="257"/>
    </row>
    <row r="1999" spans="1:7" ht="15.75">
      <c r="A1999" s="126"/>
      <c r="B1999" s="256"/>
      <c r="C1999" s="95"/>
      <c r="D1999" s="95"/>
      <c r="E1999" s="95"/>
      <c r="F1999" s="95"/>
      <c r="G1999" s="257"/>
    </row>
    <row r="2000" spans="1:7" ht="15.75">
      <c r="A2000" s="126"/>
      <c r="B2000" s="256"/>
      <c r="C2000" s="95"/>
      <c r="D2000" s="95"/>
      <c r="E2000" s="95"/>
      <c r="F2000" s="95"/>
      <c r="G2000" s="257"/>
    </row>
    <row r="2001" spans="1:7" ht="15.75">
      <c r="A2001" s="126"/>
      <c r="B2001" s="256"/>
      <c r="C2001" s="95"/>
      <c r="D2001" s="95"/>
      <c r="E2001" s="95"/>
      <c r="F2001" s="95"/>
      <c r="G2001" s="257"/>
    </row>
    <row r="2002" spans="1:7" ht="15.75">
      <c r="A2002" s="126"/>
      <c r="B2002" s="256"/>
      <c r="C2002" s="95"/>
      <c r="D2002" s="95"/>
      <c r="E2002" s="95"/>
      <c r="F2002" s="95"/>
      <c r="G2002" s="257"/>
    </row>
    <row r="2003" spans="1:7" ht="15.75">
      <c r="A2003" s="126"/>
      <c r="B2003" s="256"/>
      <c r="C2003" s="95"/>
      <c r="D2003" s="95"/>
      <c r="E2003" s="95"/>
      <c r="F2003" s="95"/>
      <c r="G2003" s="257"/>
    </row>
    <row r="2004" spans="1:7" ht="15.75">
      <c r="A2004" s="126"/>
      <c r="B2004" s="256"/>
      <c r="C2004" s="95"/>
      <c r="D2004" s="95"/>
      <c r="E2004" s="95"/>
      <c r="F2004" s="95"/>
      <c r="G2004" s="257"/>
    </row>
    <row r="2005" spans="1:7" ht="15.75">
      <c r="A2005" s="126"/>
      <c r="B2005" s="256"/>
      <c r="C2005" s="95"/>
      <c r="D2005" s="95"/>
      <c r="E2005" s="95"/>
      <c r="F2005" s="95"/>
      <c r="G2005" s="257"/>
    </row>
    <row r="2006" spans="1:7" ht="13.35" customHeight="1" thickBot="1">
      <c r="A2006" s="127"/>
      <c r="B2006" s="397" t="str">
        <f ca="1">OFFSET(L!$C$1,MATCH("General"&amp;"Cpy",L!$A:$A,0)-1,SL,,)</f>
        <v>© 2026 Responsible Minerals Initiative. All rights reserved.</v>
      </c>
      <c r="C2006" s="397"/>
      <c r="D2006" s="397"/>
      <c r="E2006" s="397"/>
      <c r="F2006" s="397"/>
      <c r="G2006" s="260"/>
    </row>
    <row r="2007" spans="1:7" ht="13.5" thickTop="1">
      <c r="F2007" s="262"/>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C10" sqref="C10"/>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4"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4"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4"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4"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4"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4"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4"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4"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4"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4"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4"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4"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4"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4"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4"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4"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4"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4"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4"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4"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4"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4"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4"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4"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4"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4"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4"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4"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4"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4"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4"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4"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4"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4"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4"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4"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4"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4"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4"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4"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4"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4"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4"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4"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4"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4"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4"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4"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4"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4"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4"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4"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4"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4"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4"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4"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4"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4"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4"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4"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4"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4"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4"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4"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4"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4"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4"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4"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4"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4"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4"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4"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4"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4"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4"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4"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4"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4"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4"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4"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4"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4"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4"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4"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4"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4"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4"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4"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4"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4"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4"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4"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4"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4"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4"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4"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4"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4"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4"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4"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4"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4"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4"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4"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4"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4"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4"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4"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4"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4"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4"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4"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4"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4"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4"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4"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4"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4"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4"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4"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4"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4"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4"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4"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4"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4"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4"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4"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4"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4"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4"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4"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4"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4"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4"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4"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4"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4"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4"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4"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4"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4"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4"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4"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4"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4"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4"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4"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4"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4"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4"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4"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4"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4"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4"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4"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4"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4"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4"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4"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4"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4"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4"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4"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4"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4"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4"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4"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4"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4"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4"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4"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4"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4"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4"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4"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4"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4"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4"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4"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4"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4"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4"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4"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4"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4"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4"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4"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4"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4"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4"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4"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4"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4"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4"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4"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4"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4"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4"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4"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4"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4"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4"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4"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4"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4"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4"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4"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4"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4"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4"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4"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4"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4"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4"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4"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4"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4"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4"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4"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4"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4"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4"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4"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4"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4"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4"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4"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4"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4"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4"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4"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4"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4"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4"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4"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4"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4"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4"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4"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4"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4"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4"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4"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4"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4"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4"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4"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4"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4"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4"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4"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4"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4"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4"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4"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4"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4"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4"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4"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4"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4"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4"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4"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4"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4"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4"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4"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4"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4"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4"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4"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4"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4"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4"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4"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4"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4"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4"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4"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4"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4"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4"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4"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4"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4"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4"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4"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4"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4"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4"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4"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4"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4"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4"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4"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4"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4"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4"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4"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4"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4"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4"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4"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4"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4"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4"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4"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4"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4"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4"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4"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4"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4"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4"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4"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4"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4"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4"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4"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4"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4"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4"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6"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8" t="s">
        <v>13687</v>
      </c>
      <c r="G31" s="251"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8" t="s">
        <v>13688</v>
      </c>
      <c r="G32" s="251"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8" t="s">
        <v>13689</v>
      </c>
      <c r="G33" s="251"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8" t="s">
        <v>13691</v>
      </c>
      <c r="G35" s="252"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6"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6"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6"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6"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6"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6"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6"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3"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3"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8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56.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85.2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42.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13.7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6"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45">
      <c r="A158" s="148" t="str">
        <f t="shared" si="10"/>
        <v>DeclarationB25</v>
      </c>
      <c r="B158" s="148" t="s">
        <v>950</v>
      </c>
      <c r="C158" s="148" t="s">
        <v>461</v>
      </c>
      <c r="D158" s="109" t="s">
        <v>11968</v>
      </c>
      <c r="E158" s="197" t="s">
        <v>12873</v>
      </c>
      <c r="F158" s="246"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6"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6"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5" t="s">
        <v>14428</v>
      </c>
      <c r="F174" s="246" t="s">
        <v>14470</v>
      </c>
      <c r="G174" s="245" t="s">
        <v>14429</v>
      </c>
      <c r="H174" s="245" t="s">
        <v>14430</v>
      </c>
      <c r="I174" s="245" t="s">
        <v>14431</v>
      </c>
      <c r="J174" s="245" t="s">
        <v>14432</v>
      </c>
      <c r="K174" s="245" t="s">
        <v>14433</v>
      </c>
      <c r="L174" s="245" t="s">
        <v>14434</v>
      </c>
      <c r="M174" s="245"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7"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7"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7"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7"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6"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6"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6"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6"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6"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6"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6"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6"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6"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57">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6"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4"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4"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4"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4"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4"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4"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7"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182D65EB-7AE6-4389-AA06-F6B9D7A63197}"/>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405AB28-FE12-4EAE-9AD1-3D1B31606487}"/>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Michael Polansky</cp:lastModifiedBy>
  <cp:lastPrinted>2015-04-21T20:47:43Z</cp:lastPrinted>
  <dcterms:created xsi:type="dcterms:W3CDTF">2010-06-21T21:00:23Z</dcterms:created>
  <dcterms:modified xsi:type="dcterms:W3CDTF">2026-09-29T16:20:40Z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